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26" documentId="120_S{2AC9BD13-BADA-5192-A53E-5A8FF88502F6}" xr6:coauthVersionLast="47" xr6:coauthVersionMax="47" xr10:uidLastSave="{5D1E0D84-D276-4B56-B11C-2BA7D136142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<sst xmlns="http://schemas.openxmlformats.org/spreadsheetml/2006/main" count="181600" uniqueCount="39217">
  <si>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</si>
  <si>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</si>
  <si>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</si>
  <si>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</si>
  <si>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</si>
  <si>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</si>
  <si>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</si>
  <si>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</si>
  <si>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</si>
  <si>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</si>
  <si>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</si>
  <si>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</si>
  <si>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</si>
  <si>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</si>
  <si>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</si>
  <si>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</si>
  <si>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</si>
  <si>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</si>
  <si>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</si>
  <si>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</si>
  <si>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</si>
  <si>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</si>
  <si>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</si>
  <si>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</si>
  <si>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</si>
  <si>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</si>
  <si>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</si>
  <si>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</si>
  <si>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</si>
  <si>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</si>
  <si>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</si>
  <si>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</si>
  <si>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</si>
  <si>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</si>
  <si>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</si>
  <si>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</si>
  <si>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</si>
  <si>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</si>
  <si>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</si>
  <si>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</si>
  <si>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</si>
  <si>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</si>
  <si>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</si>
  <si>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</si>
  <si>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</si>
  <si>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</si>
  <si>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</si>
  <si>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</si>
  <si>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</si>
  <si>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</si>
  <si>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</si>
  <si>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</si>
  <si>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</si>
  <si>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</si>
  <si>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</si>
  <si>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</si>
  <si>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</si>
  <si>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</si>
  <si>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</si>
  <si>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</si>
  <si>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</si>
  <si>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</si>
  <si>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</si>
  <si>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</si>
  <si>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</si>
  <si>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</si>
  <si>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</si>
  <si>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</si>
  <si>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</si>
  <si>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</si>
  <si>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</si>
  <si>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</si>
  <si>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</si>
  <si>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</si>
  <si>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</si>
  <si>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</si>
  <si>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</si>
  <si>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</si>
  <si>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</si>
  <si>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</si>
  <si>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</si>
  <si>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</si>
  <si>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</si>
  <si>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</si>
  <si>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</si>
  <si>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</si>
  <si>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</si>
  <si>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</si>
  <si>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</si>
  <si>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</si>
  <si>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</si>
  <si>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</si>
  <si>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</si>
  <si>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</si>
  <si>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</si>
  <si>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</si>
  <si>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</si>
  <si>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</si>
  <si>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</si>
  <si>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</si>
  <si>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</si>
  <si>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</si>
  <si>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</si>
  <si>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</si>
  <si>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</si>
  <si>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</si>
  <si>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</si>
  <si>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</si>
  <si>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</si>
  <si>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</si>
  <si>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</si>
  <si>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</si>
  <si>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</si>
  <si>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</si>
  <si>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</si>
  <si>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</si>
  <si>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</si>
  <si>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</si>
  <si>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</si>
  <si>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</si>
  <si>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</si>
  <si>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</si>
  <si>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</si>
  <si>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</si>
  <si>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</si>
  <si>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</si>
  <si>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</si>
  <si>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</si>
  <si>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</si>
  <si>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</si>
  <si>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</si>
  <si>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</si>
  <si>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</si>
  <si>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</si>
  <si>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</si>
  <si>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</si>
  <si>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</si>
  <si>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</si>
  <si>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</si>
  <si>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</si>
  <si>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</si>
  <si>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</si>
  <si>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</si>
  <si>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</si>
  <si>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</si>
  <si>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</si>
  <si>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</si>
  <si>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</si>
  <si>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</si>
  <si>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</si>
  <si>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</si>
  <si>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</si>
  <si>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</si>
  <si>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</si>
  <si>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</si>
  <si>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</si>
  <si>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</si>
  <si>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</si>
  <si>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</si>
  <si>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</si>
  <si>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</si>
  <si>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</si>
  <si>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</si>
  <si>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</si>
  <si>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</si>
  <si>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</si>
  <si>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</si>
  <si>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</si>
  <si>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</si>
  <si>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</si>
  <si>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</si>
  <si>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</si>
  <si>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</si>
  <si>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</si>
  <si>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</si>
  <si>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</si>
  <si>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</si>
  <si>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</si>
  <si>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</si>
  <si>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</si>
  <si>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</si>
  <si>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</si>
  <si>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</si>
  <si>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</si>
  <si>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</si>
  <si>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</si>
  <si>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</si>
  <si>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</si>
  <si>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</si>
  <si>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</si>
  <si>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</si>
  <si>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</si>
  <si>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</si>
  <si>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</si>
  <si>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</si>
  <si>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</si>
  <si>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</si>
  <si>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</si>
  <si>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</si>
  <si>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</si>
  <si>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</si>
  <si>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</si>
  <si>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</si>
  <si>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</si>
  <si>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</si>
  <si>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</si>
  <si>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</si>
  <si>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</si>
  <si>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</si>
  <si>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</si>
  <si>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</si>
  <si>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</si>
  <si>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</si>
  <si>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</si>
  <si>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</si>
  <si>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</si>
  <si>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</si>
  <si>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</si>
  <si>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</si>
  <si>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</si>
  <si>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</si>
  <si>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</si>
  <si>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</si>
  <si>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</si>
  <si>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</si>
  <si>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</si>
  <si>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</si>
  <si>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</si>
  <si>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</si>
  <si>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</si>
  <si>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</si>
  <si>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</si>
  <si>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</si>
  <si>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</si>
  <si>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</si>
  <si>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</si>
  <si>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</si>
  <si>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</si>
  <si>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</si>
  <si>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</si>
  <si>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</si>
  <si>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</si>
  <si>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</si>
  <si>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</si>
  <si>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</si>
  <si>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</si>
  <si>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</si>
  <si>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</si>
  <si>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</si>
  <si>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</si>
  <si>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</si>
  <si>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</si>
  <si>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</si>
  <si>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</si>
  <si>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</si>
  <si>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</si>
  <si>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</si>
  <si>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</si>
  <si>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</si>
  <si>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</si>
  <si>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</si>
  <si>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</si>
  <si>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</si>
  <si>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</si>
  <si>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</si>
  <si>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</si>
  <si>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</si>
  <si>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</si>
  <si>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</si>
  <si>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</si>
  <si>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</si>
  <si>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</si>
  <si>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</si>
  <si>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</si>
  <si>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</si>
  <si>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</si>
  <si>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</si>
  <si>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</si>
  <si>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</si>
  <si>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</si>
  <si>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</si>
  <si>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</si>
  <si>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</si>
  <si>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</si>
  <si>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</si>
  <si>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</si>
  <si>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</si>
  <si>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</si>
  <si>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</si>
  <si>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</si>
  <si>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</si>
  <si>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</si>
  <si>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</si>
  <si>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</si>
  <si>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</si>
  <si>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</si>
  <si>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</si>
  <si>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</si>
  <si>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</si>
  <si>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</si>
  <si>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</si>
  <si>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</si>
  <si>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</si>
  <si>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</si>
  <si>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</si>
  <si>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</si>
  <si>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</si>
  <si>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</si>
  <si>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</si>
  <si>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</si>
  <si>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</si>
  <si>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</si>
  <si>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</si>
  <si>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</si>
  <si>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</si>
  <si>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</si>
  <si>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</si>
  <si>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</si>
  <si>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</si>
  <si>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</si>
  <si>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</si>
  <si>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</si>
  <si>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</si>
  <si>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</si>
  <si>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</si>
  <si>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</si>
  <si>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</si>
  <si>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</si>
  <si>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</si>
  <si>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</si>
  <si>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</si>
  <si>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</si>
  <si>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</si>
  <si>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</si>
  <si>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</si>
  <si>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</si>
  <si>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</si>
  <si>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</si>
  <si>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</si>
  <si>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</si>
  <si>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</si>
  <si>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</si>
  <si>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</si>
  <si>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</si>
  <si>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</si>
  <si>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</si>
  <si>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</si>
  <si>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</si>
  <si>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</si>
  <si>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</si>
  <si>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</si>
  <si>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</si>
  <si>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</si>
  <si>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</si>
  <si>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</si>
  <si>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</si>
  <si>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</si>
  <si>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</si>
  <si>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</si>
  <si>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</si>
  <si>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</si>
  <si>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</si>
  <si>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</si>
  <si>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</si>
  <si>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</si>
  <si>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</si>
  <si>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</si>
  <si>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</si>
  <si>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</si>
  <si>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</si>
  <si>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</si>
  <si>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</si>
  <si>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</si>
  <si>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</si>
  <si>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</si>
  <si>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</si>
  <si>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</si>
  <si>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</si>
  <si>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</si>
  <si>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</si>
  <si>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</si>
  <si>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</si>
  <si>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</si>
  <si>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</si>
  <si>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</si>
  <si>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</si>
  <si>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</si>
  <si>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</si>
  <si>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</si>
  <si>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</si>
  <si>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</si>
  <si>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</si>
  <si>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</si>
  <si>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</si>
  <si>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</si>
  <si>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</si>
  <si>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</si>
  <si>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</si>
  <si>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</si>
  <si>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</si>
  <si>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</si>
  <si>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</si>
  <si>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</si>
  <si>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</si>
  <si>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</si>
  <si>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</si>
  <si>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</si>
  <si>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</si>
  <si>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</si>
  <si>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</si>
  <si>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</si>
  <si>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</si>
  <si>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</si>
  <si>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</si>
  <si>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</si>
  <si>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</si>
  <si>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</si>
  <si>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</si>
  <si>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</si>
  <si>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</si>
  <si>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</si>
  <si>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</si>
  <si>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</si>
  <si>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</si>
  <si>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</si>
  <si>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</si>
  <si>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</si>
  <si>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</si>
  <si>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</si>
  <si>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</si>
  <si>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</si>
  <si>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</si>
  <si>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</si>
  <si>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</si>
  <si>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</si>
  <si>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</si>
  <si>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</si>
  <si>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</si>
  <si>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</si>
  <si>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</si>
  <si>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</si>
  <si>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</si>
  <si>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</si>
  <si>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</si>
  <si>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</si>
  <si>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</si>
  <si>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</si>
  <si>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</si>
  <si>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</si>
  <si>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</si>
  <si>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</si>
  <si>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</si>
  <si>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</si>
  <si>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</si>
  <si>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</si>
  <si>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</si>
  <si>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</si>
  <si>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</si>
  <si>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</si>
  <si>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</si>
  <si>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</si>
  <si>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</si>
  <si>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</si>
  <si>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</si>
  <si>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</si>
  <si>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</si>
  <si>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</si>
  <si>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</si>
  <si>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</si>
  <si>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</si>
  <si>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</si>
  <si>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</si>
  <si>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</si>
  <si>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</si>
  <si>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</si>
  <si>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</si>
  <si>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</si>
  <si>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</si>
  <si>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</si>
  <si>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</si>
  <si>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</si>
  <si>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</si>
  <si>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</si>
  <si>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</si>
  <si>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</si>
  <si>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</si>
  <si>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</si>
  <si>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</si>
  <si>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</si>
  <si>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</si>
  <si>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</si>
  <si>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</si>
  <si>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</si>
  <si>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</si>
  <si>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</si>
  <si>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</si>
  <si>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</si>
  <si>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</si>
  <si>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</si>
  <si>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</si>
  <si>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</si>
  <si>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</si>
  <si>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</si>
  <si>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</si>
  <si>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</si>
  <si>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</si>
  <si>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</si>
  <si>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</si>
  <si>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</si>
  <si>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</si>
  <si>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</si>
  <si>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</si>
  <si>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</si>
  <si>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</si>
  <si>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</si>
  <si>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</si>
  <si>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</si>
  <si>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</si>
  <si>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</si>
  <si>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</si>
  <si>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</si>
  <si>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</si>
  <si>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</si>
  <si>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</si>
  <si>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</si>
  <si>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</si>
  <si>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</si>
  <si>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</si>
  <si>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</si>
  <si>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</si>
  <si>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</si>
  <si>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</si>
  <si>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</si>
  <si>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</si>
  <si>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</si>
  <si>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</si>
  <si>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</si>
  <si>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</si>
  <si>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</si>
  <si>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</si>
  <si>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</si>
  <si>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</si>
  <si>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</si>
  <si>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</si>
  <si>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</si>
  <si>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</si>
  <si>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</si>
  <si>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</si>
  <si>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</si>
  <si>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</si>
  <si>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</si>
  <si>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</si>
  <si>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</si>
  <si>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</si>
  <si>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</si>
  <si>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</si>
  <si>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</si>
  <si>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</si>
  <si>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</si>
  <si>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</si>
  <si>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</si>
  <si>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</si>
  <si>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</si>
  <si>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</si>
  <si>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</si>
  <si>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</si>
  <si>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</si>
  <si>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</si>
  <si>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</si>
  <si>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</si>
  <si>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</si>
  <si>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</si>
  <si>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</si>
  <si>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</si>
  <si>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</si>
  <si>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</si>
  <si>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</si>
  <si>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</si>
  <si>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</si>
  <si>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</si>
  <si>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</si>
  <si>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</si>
  <si>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</si>
  <si>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</si>
  <si>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</si>
  <si>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</si>
  <si>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</si>
  <si>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</si>
  <si>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</si>
  <si>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</si>
  <si>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</si>
  <si>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</si>
  <si>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</si>
  <si>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</si>
  <si>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</si>
  <si>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</si>
  <si>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</si>
  <si>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</si>
  <si>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</si>
  <si>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</si>
  <si>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</si>
  <si>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</si>
  <si>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</si>
  <si>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</si>
  <si>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</si>
  <si>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</si>
  <si>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</si>
  <si>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</si>
  <si>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</si>
  <si>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</si>
  <si>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</si>
  <si>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</si>
  <si>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</si>
  <si>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</si>
  <si>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</si>
  <si>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</si>
  <si>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</si>
  <si>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</si>
  <si>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</si>
  <si>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</si>
  <si>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</si>
  <si>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</si>
  <si>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</si>
  <si>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</si>
  <si>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</si>
  <si>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</si>
  <si>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</si>
  <si>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</si>
  <si>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</si>
  <si>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</si>
  <si>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</si>
  <si>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</si>
  <si>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</si>
  <si>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</si>
  <si>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</si>
  <si>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</si>
  <si>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</si>
  <si>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</si>
  <si>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</si>
  <si>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</si>
  <si>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</si>
  <si>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</si>
  <si>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</si>
  <si>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</si>
  <si>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</si>
  <si>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</si>
  <si>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</si>
  <si>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</si>
  <si>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</si>
  <si>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</si>
  <si>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</si>
  <si>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</si>
  <si>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</si>
  <si>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</si>
  <si>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</si>
  <si>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</si>
  <si>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</si>
  <si>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</si>
  <si>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</si>
  <si>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</si>
  <si>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</si>
  <si>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</si>
  <si>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</si>
  <si>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</si>
  <si>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</si>
  <si>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</si>
  <si>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</si>
  <si>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</si>
  <si>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</si>
  <si>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</si>
  <si>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</si>
  <si>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</si>
  <si>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</si>
  <si>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</si>
  <si>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</si>
  <si>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</si>
  <si>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</si>
  <si>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</si>
  <si>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</si>
  <si>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</si>
  <si>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</si>
  <si>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</si>
  <si>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</si>
  <si>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</si>
  <si>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</si>
  <si>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</si>
  <si>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</si>
  <si>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</si>
  <si>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</si>
  <si>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</si>
  <si>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</si>
  <si>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</si>
  <si>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</si>
  <si>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</si>
  <si>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</si>
  <si>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</si>
  <si>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</si>
  <si>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</si>
  <si>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</si>
  <si>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</si>
  <si>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</si>
  <si>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</si>
  <si>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</si>
  <si>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</si>
  <si>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</si>
  <si>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</si>
  <si>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</si>
  <si>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</si>
  <si>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</si>
  <si>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</si>
  <si>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</si>
  <si>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</si>
  <si>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</si>
  <si>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</si>
  <si>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</si>
  <si>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</si>
  <si>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</si>
  <si>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</si>
  <si>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</si>
  <si>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</si>
  <si>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</si>
  <si>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</si>
  <si>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</si>
  <si>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</si>
  <si>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</si>
  <si>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</si>
  <si>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</si>
  <si>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</si>
  <si>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</si>
  <si>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</si>
  <si>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</si>
  <si>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</si>
  <si>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</si>
  <si>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</si>
  <si>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</si>
  <si>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</si>
  <si>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</si>
  <si>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</si>
  <si>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</si>
  <si>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</si>
  <si>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</si>
  <si>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</si>
  <si>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</si>
  <si>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</si>
  <si>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</si>
  <si>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</si>
  <si>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</si>
  <si>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</si>
  <si>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</si>
  <si>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</si>
  <si>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</si>
  <si>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</si>
  <si>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</si>
  <si>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</si>
  <si>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</si>
  <si>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</si>
  <si>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</si>
  <si>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</si>
  <si>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</si>
  <si>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</si>
  <si>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</si>
  <si>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</si>
  <si>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</si>
  <si>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</si>
  <si>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</si>
  <si>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</si>
  <si>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</si>
  <si>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</si>
  <si>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</si>
  <si>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</si>
  <si>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</si>
  <si>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</si>
  <si>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</si>
  <si>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</si>
  <si>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</si>
  <si>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</si>
  <si>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</si>
  <si>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</si>
  <si>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</si>
  <si>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</si>
  <si>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</si>
  <si>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</si>
  <si>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</si>
  <si>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</si>
  <si>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</si>
  <si>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</si>
  <si>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</si>
  <si>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</si>
  <si>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</si>
  <si>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</si>
  <si>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</si>
  <si>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</si>
  <si>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</si>
  <si>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</si>
  <si>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</si>
  <si>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</si>
  <si>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</si>
  <si>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</si>
  <si>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</si>
  <si>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</si>
  <si>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</si>
  <si>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</si>
  <si>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</si>
  <si>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</si>
  <si>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</si>
  <si>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</si>
  <si>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</si>
  <si>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</si>
  <si>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</si>
  <si>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</si>
  <si>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</si>
  <si>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</si>
  <si>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</si>
  <si>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</si>
  <si>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</si>
  <si>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</si>
  <si>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</si>
  <si>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</si>
  <si>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</si>
  <si>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</si>
  <si>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</si>
  <si>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</si>
  <si>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</si>
  <si>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</si>
  <si>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</si>
  <si>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</si>
  <si>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</si>
  <si>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</si>
  <si>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</si>
  <si>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</si>
  <si>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</si>
  <si>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</si>
  <si>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</si>
  <si>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</si>
  <si>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</si>
  <si>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</si>
  <si>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</si>
  <si>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</si>
  <si>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</si>
  <si>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</si>
  <si>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</si>
  <si>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</si>
  <si>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</si>
  <si>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</si>
  <si>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</si>
  <si>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</si>
  <si>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</si>
  <si>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</si>
  <si>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</si>
  <si>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</si>
  <si>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</si>
  <si>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</si>
  <si>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</si>
  <si>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</si>
  <si>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</si>
  <si>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</si>
  <si>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</si>
  <si>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</si>
  <si>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</si>
  <si>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</si>
  <si>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</si>
  <si>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</si>
  <si>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</si>
  <si>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</si>
  <si>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</si>
  <si>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</si>
  <si>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</si>
  <si>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</si>
  <si>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</si>
  <si>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</si>
  <si>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</si>
  <si>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</si>
  <si>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</si>
  <si>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</si>
  <si>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</si>
  <si>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</si>
  <si>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</si>
  <si>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</si>
  <si>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</si>
  <si>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</si>
  <si>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</si>
  <si>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</si>
  <si>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</si>
  <si>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</si>
  <si>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</si>
  <si>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</si>
  <si>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</si>
  <si>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</si>
  <si>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</si>
  <si>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</si>
  <si>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</si>
  <si>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</si>
  <si>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</si>
  <si>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</si>
  <si>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</si>
  <si>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</si>
  <si>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</si>
  <si>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</si>
  <si>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</si>
  <si>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</si>
  <si>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</si>
  <si>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</si>
  <si>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</si>
  <si>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</si>
  <si>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</si>
  <si>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</si>
  <si>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</si>
  <si>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</si>
  <si>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</si>
  <si>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</si>
  <si>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</si>
  <si>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</si>
  <si>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</si>
  <si>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</si>
  <si>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</si>
  <si>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</si>
  <si>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</si>
  <si>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</si>
  <si>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</si>
  <si>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</si>
  <si>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</si>
  <si>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</si>
  <si>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</si>
  <si>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</si>
  <si>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</si>
  <si>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</si>
  <si>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</si>
  <si>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</si>
  <si>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</si>
  <si>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</si>
  <si>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</si>
  <si>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</si>
  <si>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</si>
  <si>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</si>
  <si>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</si>
  <si>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</si>
  <si>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</si>
  <si>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</si>
  <si>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</si>
  <si>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</si>
  <si>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</si>
  <si>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</si>
  <si>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</si>
  <si>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</si>
  <si>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</si>
  <si>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</si>
  <si>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</si>
  <si>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</si>
  <si>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</si>
  <si>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</si>
  <si>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</si>
  <si>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</si>
  <si>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</si>
  <si>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</si>
  <si>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</si>
  <si>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</si>
  <si>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</si>
  <si>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</si>
  <si>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</si>
  <si>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</si>
  <si>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</si>
  <si>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</si>
  <si>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</si>
  <si>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</si>
  <si>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</si>
  <si>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</si>
  <si>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</si>
  <si>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</si>
  <si>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</si>
  <si>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</si>
  <si>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</si>
  <si>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</si>
  <si>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</si>
  <si>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</si>
  <si>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</si>
  <si>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</si>
  <si>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</si>
  <si>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</si>
  <si>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</si>
  <si>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</si>
  <si>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</si>
  <si>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</si>
  <si>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</si>
  <si>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</si>
  <si>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</si>
  <si>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</si>
  <si>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</si>
  <si>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</si>
  <si>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</si>
  <si>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</si>
  <si>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</si>
  <si>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</si>
  <si>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</si>
  <si>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</si>
  <si>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</si>
  <si>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</si>
  <si>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</si>
  <si>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</si>
  <si>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</si>
  <si>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</si>
  <si>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</si>
  <si>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</si>
  <si>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</si>
  <si>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</si>
  <si>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</si>
  <si>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</si>
  <si>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</si>
  <si>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</si>
  <si>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</si>
  <si>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</si>
  <si>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</si>
  <si>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</si>
  <si>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</si>
  <si>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</si>
  <si>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</si>
  <si>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</si>
  <si>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</si>
  <si>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</si>
  <si>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</si>
  <si>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</si>
  <si>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</si>
  <si>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</si>
  <si>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</si>
  <si>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</si>
  <si>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</si>
  <si>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</si>
  <si>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</si>
  <si>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</si>
  <si>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</si>
  <si>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</si>
  <si>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</si>
  <si>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</si>
  <si>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</si>
  <si>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</si>
  <si>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</si>
  <si>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</si>
  <si>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</si>
  <si>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</si>
  <si>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</si>
  <si>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</si>
  <si>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</si>
  <si>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</si>
  <si>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</si>
  <si>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</si>
  <si>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</si>
  <si>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</si>
  <si>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</si>
  <si>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</si>
  <si>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</si>
  <si>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</si>
  <si>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</si>
  <si>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</si>
  <si>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</si>
  <si>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</si>
  <si>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</si>
  <si>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</si>
  <si>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</si>
  <si>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</si>
  <si>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</si>
  <si>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</si>
  <si>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</si>
  <si>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</si>
  <si>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</si>
  <si>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</si>
  <si>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</si>
  <si>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</si>
  <si>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</si>
  <si>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</si>
  <si>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</si>
  <si>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</si>
  <si>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</si>
  <si>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</si>
  <si>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</si>
  <si>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</si>
  <si>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</si>
  <si>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</si>
  <si>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</si>
  <si>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</si>
  <si>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</si>
  <si>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</si>
  <si>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</si>
  <si>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</si>
  <si>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</si>
  <si>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</si>
  <si>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</si>
  <si>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</si>
  <si>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</si>
  <si>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</si>
  <si>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</si>
  <si>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</si>
  <si>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</si>
  <si>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</si>
  <si>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</si>
  <si>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</si>
  <si>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</si>
  <si>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</si>
  <si>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</si>
  <si>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</si>
  <si>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</si>
  <si>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</si>
  <si>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</si>
  <si>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</si>
  <si>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</si>
  <si>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</si>
  <si>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</si>
  <si>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</si>
  <si>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</si>
  <si>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</si>
  <si>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</si>
  <si>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</si>
  <si>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</si>
  <si>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</si>
  <si>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</si>
  <si>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</si>
  <si>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</si>
  <si>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</si>
  <si>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</si>
  <si>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</si>
  <si>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</si>
  <si>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</si>
  <si>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</si>
  <si>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</si>
  <si>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</si>
  <si>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</si>
  <si>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</si>
  <si>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</si>
  <si>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</si>
  <si>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</si>
  <si>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</si>
  <si>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</si>
  <si>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</si>
  <si>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</si>
  <si>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</si>
  <si>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</si>
  <si>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</si>
  <si>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</si>
  <si>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</si>
  <si>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</si>
  <si>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</si>
  <si>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</si>
  <si>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</si>
  <si>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</si>
  <si>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</si>
  <si>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</si>
  <si>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</si>
  <si>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</si>
  <si>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</si>
  <si>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</si>
  <si>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</si>
  <si>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</si>
  <si>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</si>
  <si>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</si>
  <si>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</si>
  <si>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</si>
  <si>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</si>
  <si>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</si>
  <si>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</si>
  <si>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</si>
  <si>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</si>
  <si>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</si>
  <si>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</si>
  <si>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</si>
  <si>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</si>
  <si>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</si>
  <si>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</si>
  <si>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</si>
  <si>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</si>
  <si>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</si>
  <si>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</si>
  <si>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</si>
  <si>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</si>
  <si>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</si>
  <si>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</si>
  <si>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</si>
  <si>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</si>
  <si>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</si>
  <si>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</si>
  <si>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</si>
  <si>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</si>
  <si>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</si>
  <si>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</si>
  <si>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</si>
  <si>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</si>
  <si>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</si>
  <si>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</si>
  <si>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</si>
  <si>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</si>
  <si>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</si>
  <si>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</si>
  <si>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</si>
  <si>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</si>
  <si>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</si>
  <si>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</si>
  <si>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</si>
  <si>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</si>
  <si>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</si>
  <si>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</si>
  <si>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</si>
  <si>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</si>
  <si>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</si>
  <si>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</si>
  <si>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</si>
  <si>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</si>
  <si>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</si>
  <si>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</si>
  <si>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</si>
  <si>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</si>
  <si>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</si>
  <si>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</si>
  <si>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</si>
  <si>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</si>
  <si>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</si>
  <si>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</si>
  <si>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</si>
  <si>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</si>
  <si>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</si>
  <si>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</si>
  <si>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</si>
  <si>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</si>
  <si>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</si>
  <si>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</si>
  <si>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</si>
  <si>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</si>
  <si>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</si>
  <si>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</si>
  <si>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</si>
  <si>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</si>
  <si>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</si>
  <si>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</si>
  <si>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</si>
  <si>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</si>
  <si>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</si>
  <si>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</si>
  <si>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</si>
  <si>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</si>
  <si>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</si>
  <si>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</si>
  <si>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</si>
  <si>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</si>
  <si>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</si>
  <si>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</si>
  <si>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</si>
  <si>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</si>
  <si>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</si>
  <si>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</si>
  <si>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</si>
  <si>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</si>
  <si>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</si>
  <si>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</si>
  <si>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</si>
  <si>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</si>
  <si>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</si>
  <si>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</si>
  <si>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</si>
  <si>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</si>
  <si>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</si>
  <si>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</si>
  <si>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</si>
  <si>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</si>
  <si>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</si>
  <si>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</si>
  <si>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</si>
  <si>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</si>
  <si>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</si>
  <si>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</si>
  <si>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</si>
  <si>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</si>
  <si>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</si>
  <si>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</si>
  <si>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</si>
  <si>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</si>
  <si>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</si>
  <si>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</si>
  <si>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</si>
  <si>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</si>
  <si>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</si>
  <si>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</si>
  <si>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</si>
  <si>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</si>
  <si>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</si>
  <si>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</si>
  <si>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</si>
  <si>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</si>
  <si>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</si>
  <si>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</si>
  <si>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</si>
  <si>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</si>
  <si>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</si>
  <si>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</si>
  <si>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</si>
  <si>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</si>
  <si>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</si>
  <si>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</si>
  <si>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</si>
  <si>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</si>
  <si>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</si>
  <si>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</si>
  <si>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</si>
  <si>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</si>
  <si>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</si>
  <si>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</si>
  <si>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</si>
  <si>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</si>
  <si>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</si>
  <si>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</si>
  <si>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</si>
  <si>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</si>
  <si>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</si>
  <si>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</si>
  <si>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</si>
  <si>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</si>
  <si>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</si>
  <si>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</si>
  <si>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</si>
  <si>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</si>
  <si>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</si>
  <si>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</si>
  <si>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</si>
  <si>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</si>
  <si>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</si>
  <si>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</si>
  <si>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</si>
  <si>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</si>
  <si>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</si>
  <si>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</si>
  <si>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</si>
  <si>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</si>
  <si>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</si>
  <si>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</si>
  <si>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</si>
  <si>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</si>
  <si>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</si>
  <si>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</si>
  <si>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</si>
  <si>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</si>
  <si>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</si>
  <si>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</si>
  <si>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</si>
  <si>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</si>
  <si>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</si>
  <si>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</si>
  <si>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</si>
  <si>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</si>
  <si>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</si>
  <si>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</si>
  <si>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</si>
  <si>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</si>
  <si>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</si>
  <si>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</si>
  <si>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</si>
  <si>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</si>
  <si>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</si>
  <si>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</si>
  <si>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</si>
  <si>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</si>
  <si>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</si>
  <si>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</si>
  <si>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</si>
  <si>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</si>
  <si>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</si>
  <si>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</si>
  <si>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</si>
  <si>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</si>
  <si>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</si>
  <si>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</si>
  <si>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</si>
  <si>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</si>
  <si>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</si>
  <si>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</si>
  <si>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</si>
  <si>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</si>
  <si>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</si>
  <si>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</si>
  <si>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</si>
  <si>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</si>
  <si>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</si>
  <si>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</si>
  <si>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</si>
  <si>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</si>
  <si>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</si>
  <si>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</si>
  <si>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</si>
  <si>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</si>
  <si>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</si>
  <si>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</si>
  <si>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</si>
  <si>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</si>
  <si>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</si>
  <si>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</si>
  <si>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</si>
  <si>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</si>
  <si>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</si>
  <si>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</si>
  <si>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</si>
  <si>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</si>
  <si>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</si>
  <si>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</si>
  <si>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</si>
  <si>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</si>
  <si>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</si>
  <si>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</si>
  <si>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</si>
  <si>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</si>
  <si>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</si>
  <si>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</si>
  <si>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</si>
  <si>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</si>
  <si>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</si>
  <si>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</si>
  <si>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</si>
  <si>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</si>
  <si>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</si>
  <si>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</si>
  <si>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</si>
  <si>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</si>
  <si>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</si>
  <si>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</si>
  <si>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</si>
  <si>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</si>
  <si>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</si>
  <si>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</si>
  <si>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</si>
  <si>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</si>
  <si>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</si>
  <si>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</si>
  <si>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</si>
  <si>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</si>
  <si>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</si>
  <si>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</si>
  <si>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</si>
  <si>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</si>
  <si>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</si>
  <si>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</si>
  <si>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</si>
  <si>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</si>
  <si>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</si>
  <si>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</si>
  <si>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</si>
  <si>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</si>
  <si>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</si>
  <si>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</si>
  <si>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</si>
  <si>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</si>
  <si>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</si>
  <si>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</si>
  <si>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</si>
  <si>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</si>
  <si>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</si>
  <si>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</si>
  <si>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</si>
  <si>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</si>
  <si>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</si>
  <si>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</si>
  <si>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</si>
  <si>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</si>
  <si>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</si>
  <si>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</si>
  <si>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</si>
  <si>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</si>
  <si>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</si>
  <si>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</si>
  <si>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</si>
  <si>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</si>
  <si>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</si>
  <si>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</si>
  <si>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</si>
  <si>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</si>
  <si>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</si>
  <si>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</si>
  <si>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</si>
  <si>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</si>
  <si>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</si>
  <si>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</si>
  <si>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</si>
  <si>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</si>
  <si>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</si>
  <si>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</si>
  <si>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</si>
  <si>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</si>
  <si>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</si>
  <si>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</si>
  <si>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</si>
  <si>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</si>
  <si>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</si>
  <si>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</si>
  <si>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</si>
  <si>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</si>
  <si>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</si>
  <si>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</si>
  <si>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</si>
  <si>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</si>
  <si>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</si>
  <si>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</si>
  <si>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</si>
  <si>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</si>
  <si>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</si>
  <si>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</si>
  <si>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</si>
  <si>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</si>
  <si>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</si>
  <si>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</si>
  <si>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</si>
  <si>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</si>
  <si>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</si>
  <si>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</si>
  <si>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</si>
  <si>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</si>
  <si>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</si>
  <si>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</si>
  <si>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</si>
  <si>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</si>
  <si>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</si>
  <si>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</si>
  <si>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</si>
  <si>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</si>
  <si>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</si>
  <si>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</si>
  <si>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</si>
  <si>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</si>
  <si>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</si>
  <si>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</si>
  <si>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</si>
  <si>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</si>
  <si>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</si>
  <si>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</si>
  <si>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</si>
  <si>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</si>
  <si>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</si>
  <si>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</si>
  <si>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</si>
  <si>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</si>
  <si>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</si>
  <si>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</si>
  <si>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</si>
  <si>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</si>
  <si>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</si>
  <si>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</si>
  <si>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</si>
  <si>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</si>
  <si>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</si>
  <si>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</si>
  <si>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</si>
  <si>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</si>
  <si>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</si>
  <si>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</si>
  <si>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</si>
  <si>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</si>
  <si>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</si>
  <si>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</si>
  <si>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</si>
  <si>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</si>
  <si>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</si>
  <si>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</si>
  <si>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</si>
  <si>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</si>
  <si>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</si>
  <si>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</si>
  <si>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</si>
  <si>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</si>
  <si>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</si>
  <si>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</si>
  <si>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</si>
  <si>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</si>
  <si>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</si>
  <si>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</si>
  <si>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</si>
  <si>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</si>
  <si>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</si>
  <si>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</si>
  <si>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</si>
  <si>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</si>
  <si>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</si>
  <si>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</si>
  <si>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</si>
  <si>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</si>
  <si>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</si>
  <si>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</si>
  <si>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</si>
  <si>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</si>
  <si>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</si>
  <si>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</si>
  <si>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</si>
  <si>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</si>
  <si>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</si>
  <si>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</si>
  <si>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</si>
  <si>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</si>
  <si>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</si>
  <si>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</si>
  <si>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</si>
  <si>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</si>
  <si>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</si>
  <si>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</si>
  <si>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</si>
  <si>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</si>
  <si>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</si>
  <si>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</si>
  <si>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</si>
  <si>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</si>
  <si>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</si>
  <si>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</si>
  <si>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</si>
  <si>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</si>
  <si>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</si>
  <si>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</si>
  <si>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</si>
  <si>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</si>
  <si>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</si>
  <si>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</si>
  <si>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</si>
  <si>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</si>
  <si>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</si>
  <si>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</si>
  <si>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</si>
  <si>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</si>
  <si>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</si>
  <si>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</si>
  <si>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</si>
  <si>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</si>
  <si>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</si>
  <si>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</si>
  <si>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</si>
  <si>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</si>
  <si>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</si>
  <si>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</si>
  <si>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</si>
  <si>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</si>
  <si>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</si>
  <si>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</si>
  <si>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</si>
  <si>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</si>
  <si>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</si>
  <si>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</si>
  <si>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</si>
  <si>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</si>
  <si>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</si>
  <si>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</si>
  <si>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</si>
  <si>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</si>
  <si>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</si>
  <si>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</si>
  <si>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</si>
  <si>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</si>
  <si>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</si>
  <si>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</si>
  <si>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</si>
  <si>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</si>
  <si>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</si>
  <si>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</si>
  <si>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</si>
  <si>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</si>
  <si>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</si>
  <si>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</si>
  <si>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</si>
  <si>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</si>
  <si>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</si>
  <si>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</si>
  <si>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</si>
  <si>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</si>
  <si>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</si>
  <si>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</si>
  <si>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</si>
  <si>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</si>
  <si>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</si>
  <si>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</si>
  <si>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</si>
  <si>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</si>
  <si>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</si>
  <si>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</si>
  <si>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</si>
  <si>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</si>
  <si>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</si>
  <si>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</si>
  <si>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</si>
  <si>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</si>
  <si>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</si>
  <si>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</si>
  <si>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</si>
  <si>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</si>
  <si>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</si>
  <si>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</si>
  <si>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</si>
  <si>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</si>
  <si>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</si>
  <si>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</si>
  <si>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</si>
  <si>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</si>
  <si>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</si>
  <si>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</si>
  <si>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</si>
  <si>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</si>
  <si>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</si>
  <si>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</si>
  <si>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</si>
  <si>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</si>
  <si>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</si>
  <si>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</si>
  <si>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</si>
  <si>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</si>
  <si>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</si>
  <si>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</si>
  <si>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</si>
  <si>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</si>
  <si>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</si>
  <si>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</si>
  <si>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</si>
  <si>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</si>
  <si>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</si>
  <si>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</si>
  <si>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</si>
  <si>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</si>
  <si>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</si>
  <si>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</si>
  <si>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</si>
  <si>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</si>
  <si>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</si>
  <si>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</si>
  <si>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</si>
  <si>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</si>
  <si>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</si>
  <si>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</si>
  <si>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</si>
  <si>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</si>
  <si>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</si>
  <si>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</si>
  <si>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</si>
  <si>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</si>
  <si>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</si>
  <si>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</si>
  <si>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</si>
  <si>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</si>
  <si>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</si>
  <si>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</si>
  <si>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</si>
  <si>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</si>
  <si>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</si>
  <si>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</si>
  <si>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</si>
  <si>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</si>
  <si>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</si>
  <si>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</si>
  <si>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</si>
  <si>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</si>
  <si>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</si>
  <si>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</si>
  <si>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</si>
  <si>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</si>
  <si>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</si>
  <si>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</si>
  <si>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</si>
  <si>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</si>
  <si>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</si>
  <si>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</si>
  <si>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</si>
  <si>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</si>
  <si>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</si>
  <si>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</si>
  <si>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</si>
  <si>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</si>
  <si>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</si>
  <si>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</si>
  <si>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</si>
  <si>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</si>
  <si>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</si>
  <si>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</si>
  <si>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</si>
  <si>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</si>
  <si>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</si>
  <si>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</si>
  <si>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</si>
  <si>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</si>
  <si>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</si>
  <si>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</si>
  <si>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</si>
  <si>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</si>
  <si>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</si>
  <si>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</si>
  <si>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</si>
  <si>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</si>
  <si>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</si>
  <si>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</si>
  <si>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</si>
  <si>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</si>
  <si>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</si>
  <si>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</si>
  <si>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</si>
  <si>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</si>
  <si>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</si>
  <si>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</si>
  <si>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</si>
  <si>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</si>
  <si>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</si>
  <si>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</si>
  <si>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</si>
  <si>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</si>
  <si>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</si>
  <si>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</si>
  <si>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</si>
  <si>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</si>
  <si>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</si>
  <si>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</si>
  <si>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</si>
  <si>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</si>
  <si>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</si>
  <si>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</si>
  <si>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</si>
  <si>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</si>
  <si>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</si>
  <si>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</si>
  <si>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</si>
  <si>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</si>
  <si>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</si>
  <si>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</si>
  <si>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</si>
  <si>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</si>
  <si>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</si>
  <si>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</si>
  <si>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</si>
  <si>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</si>
  <si>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</si>
  <si>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</si>
  <si>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</si>
  <si>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</si>
  <si>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</si>
  <si>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</si>
  <si>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</si>
  <si>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</si>
  <si>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</si>
  <si>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</si>
  <si>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</si>
  <si>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</si>
  <si>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</si>
  <si>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</si>
  <si>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</si>
  <si>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</si>
  <si>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</si>
  <si>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</si>
  <si>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</si>
  <si>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</si>
  <si>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</si>
  <si>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</si>
  <si>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</si>
  <si>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</si>
  <si>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</si>
  <si>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</si>
  <si>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</si>
  <si>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</si>
  <si>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</si>
  <si>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</si>
  <si>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</si>
  <si>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</si>
  <si>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</si>
  <si>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</si>
  <si>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</si>
  <si>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</si>
  <si>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</si>
  <si>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</si>
  <si>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</si>
  <si>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</si>
  <si>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</si>
  <si>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</si>
  <si>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</si>
  <si>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</si>
  <si>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</si>
  <si>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</si>
  <si>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</si>
  <si>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</si>
  <si>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</si>
  <si>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</si>
  <si>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</si>
  <si>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</si>
  <si>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</si>
  <si>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</si>
  <si>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</si>
  <si>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</si>
  <si>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</si>
  <si>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</si>
  <si>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</si>
  <si>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</si>
  <si>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</si>
  <si>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</si>
  <si>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</si>
  <si>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</si>
  <si>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</si>
  <si>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</si>
  <si>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</si>
  <si>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</si>
  <si>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</si>
  <si>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</si>
  <si>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</si>
  <si>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</si>
  <si>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</si>
  <si>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</si>
  <si>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</si>
  <si>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</si>
  <si>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</si>
  <si>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</si>
  <si>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</si>
  <si>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</si>
  <si>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</si>
  <si>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</si>
  <si>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</si>
  <si>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</si>
  <si>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</si>
  <si>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</si>
  <si>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</si>
  <si>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</si>
  <si>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</si>
  <si>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</si>
  <si>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</si>
  <si>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</si>
  <si>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</si>
  <si>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</si>
  <si>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</si>
  <si>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</si>
  <si>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</si>
  <si>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</si>
  <si>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</si>
  <si>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</si>
  <si>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</si>
  <si>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</si>
  <si>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</si>
  <si>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</si>
  <si>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</si>
  <si>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</si>
  <si>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</si>
  <si>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</si>
  <si>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</si>
  <si>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</si>
  <si>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</si>
  <si>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</si>
  <si>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</si>
  <si>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</si>
  <si>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</si>
  <si>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</si>
  <si>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</si>
  <si>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</si>
  <si>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</si>
  <si>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</si>
  <si>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</si>
  <si>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</si>
  <si>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</si>
  <si>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</si>
  <si>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</si>
  <si>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</si>
  <si>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</si>
  <si>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</si>
  <si>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</si>
  <si>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</si>
  <si>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</si>
  <si>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</si>
  <si>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</si>
  <si>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</si>
  <si>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</si>
  <si>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</si>
  <si>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</si>
  <si>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</si>
  <si>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</si>
  <si>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</si>
  <si>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</si>
  <si>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</si>
  <si>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</si>
  <si>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</si>
  <si>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</si>
  <si>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</si>
  <si>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</si>
  <si>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</si>
  <si>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</si>
  <si>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</si>
  <si>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</si>
  <si>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</si>
  <si>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</si>
  <si>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</si>
  <si>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</si>
  <si>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</si>
  <si>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</si>
  <si>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</si>
  <si>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</si>
  <si>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</si>
  <si>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</si>
  <si>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</si>
  <si>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</si>
  <si>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</si>
  <si>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</si>
  <si>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</si>
  <si>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</si>
  <si>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</si>
  <si>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</si>
  <si>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</si>
  <si>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</si>
  <si>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</si>
  <si>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</si>
  <si>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</si>
  <si>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</si>
  <si>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</si>
  <si>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</si>
  <si>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</si>
  <si>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</si>
  <si>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</si>
  <si>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</si>
  <si>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</si>
  <si>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</si>
  <si>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</si>
  <si>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</si>
  <si>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</si>
  <si>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</si>
  <si>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</si>
  <si>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</si>
  <si>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</si>
  <si>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</si>
  <si>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</si>
  <si>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</si>
  <si>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</si>
  <si>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</si>
  <si>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</si>
  <si>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</si>
  <si>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</si>
  <si>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</si>
  <si>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</si>
  <si>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</si>
  <si>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</si>
  <si>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</si>
  <si>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</si>
  <si>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</si>
  <si>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</si>
  <si>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</si>
  <si>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</si>
  <si>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</si>
  <si>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</si>
  <si>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</si>
  <si>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</si>
  <si>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</si>
  <si>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</si>
  <si>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</si>
  <si>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</si>
  <si>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</si>
  <si>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</si>
  <si>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</si>
  <si>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</si>
  <si>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</si>
  <si>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</si>
  <si>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</si>
  <si>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</si>
  <si>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</si>
  <si>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</si>
  <si>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</si>
  <si>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</si>
  <si>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</si>
  <si>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</si>
  <si>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</si>
  <si>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</si>
  <si>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</si>
  <si>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</si>
  <si>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</si>
  <si>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</si>
  <si>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</si>
  <si>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</si>
  <si>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</si>
  <si>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</si>
  <si>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</si>
  <si>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</si>
  <si>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</si>
  <si>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</si>
  <si>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</si>
  <si>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</si>
  <si>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</si>
  <si>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</si>
  <si>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</si>
  <si>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</si>
  <si>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</si>
  <si>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</si>
  <si>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</si>
  <si>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</si>
  <si>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</si>
  <si>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</si>
  <si>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</si>
  <si>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</si>
  <si>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</si>
  <si>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</si>
  <si>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</si>
  <si>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</si>
  <si>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</si>
  <si>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</si>
  <si>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</si>
  <si>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</si>
  <si>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</si>
  <si>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</si>
  <si>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</si>
  <si>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</si>
  <si>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</si>
  <si>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</si>
  <si>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</si>
  <si>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</si>
  <si>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</si>
  <si>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</si>
  <si>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</si>
  <si>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</si>
  <si>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</si>
  <si>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</si>
  <si>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</si>
  <si>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</si>
  <si>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</si>
  <si>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</si>
  <si>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</si>
  <si>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</si>
  <si>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</si>
  <si>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</si>
  <si>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</si>
  <si>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</si>
  <si>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</si>
  <si>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</si>
  <si>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</si>
  <si>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</si>
  <si>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</si>
  <si>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</si>
  <si>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</si>
  <si>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</si>
  <si>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</si>
  <si>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</si>
  <si>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</si>
  <si>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</si>
  <si>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</si>
  <si>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</si>
  <si>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</si>
  <si>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</si>
  <si>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</si>
  <si>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</si>
  <si>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</si>
  <si>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</si>
  <si>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</si>
  <si>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</si>
  <si>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</si>
  <si>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</si>
  <si>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</si>
  <si>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</si>
  <si>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</si>
  <si>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</si>
  <si>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</si>
  <si>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</si>
  <si>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</si>
  <si>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</si>
  <si>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</si>
  <si>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</si>
  <si>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</si>
  <si>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</si>
  <si>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</si>
  <si>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</si>
  <si>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</si>
  <si>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</si>
  <si>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</si>
  <si>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</si>
  <si>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</si>
  <si>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</si>
  <si>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</si>
  <si>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</si>
  <si>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</si>
  <si>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</si>
  <si>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</si>
  <si>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</si>
  <si>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</si>
  <si>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</si>
  <si>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</si>
  <si>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</si>
  <si>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</si>
  <si>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</si>
  <si>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</si>
  <si>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</si>
  <si>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</si>
  <si>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</si>
  <si>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</si>
  <si>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</si>
  <si>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</si>
  <si>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</si>
  <si>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</si>
  <si>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</si>
  <si>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</si>
  <si>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</si>
  <si>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</si>
  <si>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</si>
  <si>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</si>
  <si>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</si>
  <si>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</si>
  <si>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</si>
  <si>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</si>
  <si>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</si>
  <si>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</si>
  <si>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</si>
  <si>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</si>
  <si>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</si>
  <si>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</si>
  <si>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</si>
  <si>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</si>
  <si>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</si>
  <si>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</si>
  <si>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</si>
  <si>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</si>
  <si>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</si>
  <si>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</si>
  <si>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</si>
  <si>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</si>
  <si>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</si>
  <si>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</si>
  <si>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</si>
  <si>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</si>
  <si>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</si>
  <si>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</si>
  <si>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</si>
  <si>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</si>
  <si>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</si>
  <si>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</si>
  <si>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</si>
  <si>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</si>
  <si>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</si>
  <si>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</si>
  <si>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</si>
  <si>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</si>
  <si>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</si>
  <si>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</si>
  <si>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</si>
  <si>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</si>
  <si>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</si>
  <si>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</si>
  <si>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</si>
  <si>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</si>
  <si>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</si>
  <si>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</si>
  <si>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</si>
  <si>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</si>
  <si>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</si>
  <si>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</si>
  <si>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</si>
  <si>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</si>
  <si>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</si>
  <si>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</si>
  <si>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</si>
  <si>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</si>
  <si>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</si>
  <si>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</si>
  <si>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</si>
  <si>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</si>
  <si>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</si>
  <si>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</si>
  <si>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</si>
  <si>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</si>
  <si>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</si>
  <si>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</si>
  <si>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</si>
  <si>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</si>
  <si>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</si>
  <si>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</si>
  <si>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</si>
  <si>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</si>
  <si>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</si>
  <si>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</si>
  <si>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</si>
  <si>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</si>
  <si>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</si>
  <si>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</si>
  <si>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</si>
  <si>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</si>
  <si>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</si>
  <si>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</si>
  <si>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</si>
  <si>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</si>
  <si>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</si>
  <si>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</si>
  <si>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</si>
  <si>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</si>
  <si>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</si>
  <si>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</si>
  <si>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</si>
  <si>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</si>
  <si>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</si>
  <si>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</si>
  <si>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</si>
  <si>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</si>
  <si>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</si>
  <si>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</si>
  <si>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</si>
  <si>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</si>
  <si>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</si>
  <si>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</si>
  <si>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</si>
  <si>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</si>
  <si>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</si>
  <si>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</si>
  <si>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</si>
  <si>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</si>
  <si>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</si>
  <si>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</si>
  <si>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</si>
  <si>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</si>
  <si>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</si>
  <si>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</si>
  <si>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</si>
  <si>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</si>
  <si>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</si>
  <si>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</si>
  <si>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</si>
  <si>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</si>
  <si>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</si>
  <si>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</si>
  <si>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</si>
  <si>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</si>
  <si>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</si>
  <si>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</si>
  <si>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</si>
  <si>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</si>
  <si>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</si>
  <si>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</si>
  <si>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</si>
  <si>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</si>
  <si>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</si>
  <si>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</si>
  <si>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</si>
  <si>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</si>
  <si>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</si>
  <si>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</si>
  <si>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</si>
  <si>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</si>
  <si>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</si>
  <si>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</si>
  <si>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</si>
  <si>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</si>
  <si>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</si>
  <si>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</si>
  <si>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</si>
  <si>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</si>
  <si>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</si>
  <si>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</si>
  <si>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</si>
  <si>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</si>
  <si>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</si>
  <si>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</si>
  <si>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</si>
  <si>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</si>
  <si>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</si>
  <si>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</si>
  <si>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</si>
  <si>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</si>
  <si>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</si>
  <si>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</si>
  <si>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</si>
  <si>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</si>
  <si>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</si>
  <si>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</si>
  <si>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</si>
  <si>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</si>
  <si>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</si>
  <si>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</si>
  <si>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</si>
  <si>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</si>
  <si>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</si>
  <si>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</si>
  <si>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</si>
  <si>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</si>
  <si>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</si>
  <si>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</si>
  <si>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</si>
  <si>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</si>
  <si>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</si>
  <si>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</si>
  <si>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</si>
  <si>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</si>
  <si>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</si>
  <si>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</si>
  <si>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</si>
  <si>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</si>
  <si>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</si>
  <si>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</si>
  <si>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</si>
  <si>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</si>
  <si>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</si>
  <si>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</si>
  <si>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</si>
  <si>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</si>
  <si>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</si>
  <si>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</si>
  <si>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</si>
  <si>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</si>
  <si>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</si>
  <si>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</si>
  <si>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</si>
  <si>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</si>
  <si>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</si>
  <si>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</si>
  <si>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</si>
  <si>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</si>
  <si>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</si>
  <si>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</si>
  <si>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</si>
  <si>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</si>
  <si>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</si>
  <si>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</si>
  <si>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</si>
  <si>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</si>
  <si>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</si>
  <si>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</si>
  <si>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</si>
  <si>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</si>
  <si>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</si>
  <si>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</si>
  <si>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</si>
  <si>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</si>
  <si>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</si>
  <si>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</si>
  <si>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</si>
  <si>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</si>
  <si>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</si>
  <si>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</si>
  <si>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</si>
  <si>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</si>
  <si>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</si>
  <si>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</si>
  <si>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</si>
  <si>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</si>
  <si>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</si>
  <si>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</si>
  <si>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</si>
  <si>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</si>
  <si>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</si>
  <si>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</si>
  <si>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</si>
  <si>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</si>
  <si>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</si>
  <si>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</si>
  <si>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</si>
  <si>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</si>
  <si>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</si>
  <si>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</si>
  <si>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</si>
  <si>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</si>
  <si>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</si>
  <si>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</si>
  <si>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</si>
  <si>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</si>
  <si>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</si>
  <si>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</si>
  <si>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</si>
  <si>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</si>
  <si>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</si>
  <si>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</si>
  <si>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</si>
  <si>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</si>
  <si>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</si>
  <si>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</si>
  <si>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</si>
  <si>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</si>
  <si>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</si>
  <si>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</si>
  <si>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</si>
  <si>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</si>
  <si>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</si>
  <si>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</si>
  <si>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</si>
  <si>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</si>
  <si>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</si>
  <si>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</si>
  <si>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</si>
  <si>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</si>
  <si>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</si>
  <si>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</si>
  <si>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</si>
  <si>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</si>
  <si>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</si>
  <si>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</si>
  <si>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</si>
  <si>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</si>
  <si>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</si>
  <si>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</si>
  <si>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</si>
  <si>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</si>
  <si>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</si>
  <si>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</si>
  <si>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</si>
  <si>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</si>
  <si>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</si>
  <si>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</si>
  <si>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</si>
  <si>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</si>
  <si>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</si>
  <si>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</si>
  <si>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</si>
  <si>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</si>
  <si>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</si>
  <si>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</si>
  <si>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</si>
  <si>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</si>
  <si>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</si>
  <si>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</si>
  <si>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</si>
  <si>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</si>
  <si>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</si>
  <si>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</si>
  <si>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</si>
  <si>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</si>
  <si>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</si>
  <si>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</si>
  <si>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</si>
  <si>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</si>
  <si>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</si>
  <si>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</si>
  <si>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</si>
  <si>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</si>
  <si>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</si>
  <si>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</si>
  <si>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</si>
  <si>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</si>
  <si>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</si>
  <si>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</si>
  <si>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</si>
  <si>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</si>
  <si>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</si>
  <si>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</si>
  <si>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</si>
  <si>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</si>
  <si>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</si>
  <si>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</si>
  <si>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</si>
  <si>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</si>
  <si>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</si>
  <si>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</si>
  <si>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</si>
  <si>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</si>
  <si>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</si>
  <si>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</si>
  <si>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</si>
  <si>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</si>
  <si>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</si>
  <si>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</si>
  <si>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</si>
  <si>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</si>
  <si>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</si>
  <si>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</si>
  <si>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</si>
  <si>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</si>
  <si>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</si>
  <si>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</si>
  <si>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</si>
  <si>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</si>
  <si>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</si>
  <si>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</si>
  <si>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</si>
  <si>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</si>
  <si>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</si>
  <si>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</si>
  <si>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</si>
  <si>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</si>
  <si>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</si>
  <si>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</si>
  <si>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</si>
  <si>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</si>
  <si>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</si>
  <si>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</si>
  <si>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</si>
  <si>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</si>
  <si>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</si>
  <si>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</si>
  <si>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</si>
  <si>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</si>
  <si>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</si>
  <si>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</si>
  <si>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</si>
  <si>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</si>
  <si>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</si>
  <si>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</si>
  <si>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</si>
  <si>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</si>
  <si>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</si>
  <si>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</si>
  <si>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</si>
  <si>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</si>
  <si>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</si>
  <si>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</si>
  <si>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</si>
  <si>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</si>
  <si>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</si>
  <si>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</si>
  <si>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</si>
  <si>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</si>
  <si>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</si>
  <si>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</si>
  <si>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</si>
  <si>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</si>
  <si>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</si>
  <si>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</si>
  <si>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</si>
  <si>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</si>
  <si>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</si>
  <si>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</si>
  <si>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</si>
  <si>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</si>
  <si>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</si>
  <si>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</si>
  <si>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</si>
  <si>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</si>
  <si>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</si>
  <si>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</si>
  <si>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</si>
  <si>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</si>
  <si>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</si>
  <si>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</si>
  <si>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</si>
  <si>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</si>
  <si>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</si>
  <si>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</si>
  <si>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</si>
  <si>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</si>
  <si>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</si>
  <si>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</si>
  <si>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</si>
  <si>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</si>
  <si>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</si>
  <si>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</si>
  <si>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</si>
  <si>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</si>
  <si>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</si>
  <si>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</si>
  <si>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</si>
  <si>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</si>
  <si>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</si>
  <si>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</si>
  <si>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</si>
  <si>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</si>
  <si>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</si>
  <si>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</si>
  <si>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</si>
  <si>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</si>
  <si>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</si>
  <si>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</si>
  <si>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</si>
  <si>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</si>
  <si>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</si>
  <si>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</si>
  <si>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</si>
  <si>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</si>
  <si>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</si>
  <si>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</si>
  <si>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</si>
  <si>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</si>
  <si>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</si>
  <si>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</si>
  <si>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</si>
  <si>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</si>
  <si>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</si>
  <si>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</si>
  <si>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</si>
  <si>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</si>
  <si>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</si>
  <si>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</si>
  <si>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</si>
  <si>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</si>
  <si>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</si>
  <si>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</si>
  <si>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</si>
  <si>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</si>
  <si>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</si>
  <si>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</si>
  <si>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</si>
  <si>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</si>
  <si>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</si>
  <si>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</si>
  <si>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</si>
  <si>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</si>
  <si>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</si>
  <si>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</si>
  <si>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</si>
  <si>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</si>
  <si>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</si>
  <si>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</si>
  <si>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</si>
  <si>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</si>
  <si>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</si>
  <si>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</si>
  <si>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</si>
  <si>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</si>
  <si>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</si>
  <si>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</si>
  <si>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</si>
  <si>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</si>
  <si>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</si>
  <si>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</si>
  <si>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</si>
  <si>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</si>
  <si>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</si>
  <si>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</si>
  <si>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</si>
  <si>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</si>
  <si>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</si>
  <si>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</si>
  <si>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</si>
  <si>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</si>
  <si>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</si>
  <si>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</si>
  <si>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</si>
  <si>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</si>
  <si>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</si>
  <si>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</si>
  <si>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</si>
  <si>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</si>
  <si>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</si>
  <si>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</si>
  <si>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</si>
  <si>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</si>
  <si>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</si>
  <si>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</si>
  <si>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</si>
  <si>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</si>
  <si>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</si>
  <si>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</si>
  <si>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</si>
  <si>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</si>
  <si>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</si>
  <si>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</si>
  <si>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</si>
  <si>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</si>
  <si>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</si>
  <si>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</si>
  <si>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</si>
  <si>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</si>
  <si>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</si>
  <si>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</si>
  <si>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</si>
  <si>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</si>
  <si>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</si>
  <si>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</si>
  <si>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</si>
  <si>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</si>
  <si>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</si>
  <si>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</si>
  <si>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</si>
  <si>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</si>
  <si>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</si>
  <si>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</si>
  <si>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</si>
  <si>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</si>
  <si>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</si>
  <si>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</si>
  <si>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</si>
  <si>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</si>
  <si>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</si>
  <si>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</si>
  <si>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</si>
  <si>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</si>
  <si>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</si>
  <si>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</si>
  <si>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</si>
  <si>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</si>
  <si>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</si>
  <si>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</si>
  <si>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</si>
  <si>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</si>
  <si>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</si>
  <si>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</si>
  <si>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</si>
  <si>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</si>
  <si>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</si>
  <si>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</si>
  <si>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</si>
  <si>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</si>
  <si>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</si>
  <si>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</si>
  <si>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</si>
  <si>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</si>
  <si>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</si>
  <si>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</si>
  <si>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</si>
  <si>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</si>
  <si>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</si>
  <si>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</si>
  <si>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</si>
  <si>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</si>
  <si>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</si>
  <si>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</si>
  <si>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</si>
  <si>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</si>
  <si>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</si>
  <si>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</si>
  <si>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</si>
  <si>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</si>
  <si>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</si>
  <si>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</si>
  <si>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</si>
  <si>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</si>
  <si>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</si>
  <si>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</si>
  <si>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</si>
  <si>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</si>
  <si>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</si>
  <si>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</si>
  <si>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</si>
  <si>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</si>
  <si>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</si>
  <si>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</si>
  <si>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</si>
  <si>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</si>
  <si>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</si>
  <si>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</si>
  <si>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</si>
  <si>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</si>
  <si>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</si>
  <si>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</si>
  <si>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</si>
  <si>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</si>
  <si>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</si>
  <si>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</si>
  <si>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</si>
  <si>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</si>
  <si>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</si>
  <si>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</si>
  <si>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</si>
  <si>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</si>
  <si>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</si>
  <si>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</si>
  <si>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</si>
  <si>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</si>
  <si>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</si>
  <si>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</si>
  <si>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</si>
  <si>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</si>
  <si>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</si>
  <si>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</si>
  <si>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</si>
  <si>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</si>
  <si>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</si>
  <si>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</si>
  <si>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</si>
  <si>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</si>
  <si>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</si>
  <si>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</si>
  <si>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</si>
  <si>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</si>
  <si>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</si>
  <si>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</si>
  <si>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</si>
  <si>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</si>
  <si>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</si>
  <si>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</si>
  <si>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</si>
  <si>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</si>
  <si>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</si>
  <si>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</si>
  <si>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</si>
  <si>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</si>
  <si>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</si>
  <si>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</si>
  <si>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</si>
  <si>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</si>
  <si>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</si>
  <si>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</si>
  <si>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</si>
  <si>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</si>
  <si>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</si>
  <si>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</si>
  <si>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</si>
  <si>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</si>
  <si>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</si>
  <si>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</si>
  <si>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</si>
  <si>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</si>
  <si>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</si>
  <si>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</si>
  <si>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</si>
  <si>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</si>
  <si>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</si>
  <si>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</si>
  <si>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</si>
  <si>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</si>
  <si>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</si>
  <si>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</si>
  <si>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</si>
  <si>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</si>
  <si>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</si>
  <si>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</si>
  <si>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</si>
  <si>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</si>
  <si>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</si>
  <si>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</si>
  <si>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</si>
  <si>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</si>
  <si>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</si>
  <si>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</si>
  <si>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</si>
  <si>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</si>
  <si>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</si>
  <si>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</si>
  <si>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</si>
  <si>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</si>
  <si>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</si>
  <si>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</si>
  <si>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</si>
  <si>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</si>
  <si>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</si>
  <si>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</si>
  <si>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</si>
  <si>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</si>
  <si>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</si>
  <si>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</si>
  <si>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</si>
  <si>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</si>
  <si>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</si>
  <si>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</si>
  <si>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</si>
  <si>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</si>
  <si>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</si>
  <si>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</si>
  <si>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</si>
  <si>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</si>
  <si>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</si>
  <si>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</si>
  <si>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</si>
  <si>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</si>
  <si>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</si>
  <si>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</si>
  <si>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</si>
  <si>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</si>
  <si>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</si>
  <si>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</si>
  <si>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</si>
  <si>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</si>
  <si>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</si>
  <si>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</si>
  <si>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</si>
  <si>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</si>
  <si>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</si>
  <si>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</si>
  <si>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</si>
  <si>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</si>
  <si>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</si>
  <si>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</si>
  <si>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</si>
  <si>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</si>
  <si>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</si>
  <si>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</si>
  <si>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</si>
  <si>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</si>
  <si>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</si>
  <si>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</si>
  <si>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</si>
  <si>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</si>
  <si>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</si>
  <si>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</si>
  <si>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</si>
  <si>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</si>
  <si>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</si>
  <si>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</si>
  <si>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</si>
  <si>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</si>
  <si>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</si>
  <si>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</si>
  <si>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</si>
  <si>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</si>
  <si>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</si>
  <si>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</si>
  <si>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</si>
  <si>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</si>
  <si>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</si>
  <si>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</si>
  <si>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</si>
  <si>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</si>
  <si>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</si>
  <si>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</si>
  <si>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</si>
  <si>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</si>
  <si>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</si>
  <si>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</si>
  <si>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</si>
  <si>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</si>
  <si>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</si>
  <si>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</si>
  <si>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</si>
  <si>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</si>
  <si>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</si>
  <si>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</si>
  <si>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</si>
  <si>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</si>
  <si>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</si>
  <si>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</si>
  <si>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</si>
  <si>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</si>
  <si>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</si>
  <si>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</si>
  <si>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</si>
  <si>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</si>
  <si>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</si>
  <si>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</si>
  <si>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</si>
  <si>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</si>
  <si>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</si>
  <si>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</si>
  <si>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</si>
  <si>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</si>
  <si>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</si>
  <si>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</si>
  <si>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</si>
  <si>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</si>
  <si>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</si>
  <si>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</si>
  <si>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</si>
  <si>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</si>
  <si>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</si>
  <si>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</si>
  <si>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</si>
  <si>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</si>
  <si>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</si>
  <si>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</si>
  <si>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</si>
  <si>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</si>
  <si>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</si>
  <si>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</si>
  <si>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</si>
  <si>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</si>
  <si>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</si>
  <si>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</si>
  <si>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</si>
  <si>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</si>
  <si>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</si>
  <si>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</si>
  <si>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</si>
  <si>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</si>
  <si>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</si>
  <si>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</si>
  <si>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</si>
  <si>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</si>
  <si>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</si>
  <si>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</si>
  <si>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</si>
  <si>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</si>
  <si>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</si>
  <si>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</si>
  <si>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</si>
  <si>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</si>
  <si>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</si>
  <si>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</si>
  <si>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</si>
  <si>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</si>
  <si>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</si>
  <si>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</si>
  <si>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</si>
  <si>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</si>
  <si>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</si>
  <si>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</si>
  <si>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</si>
  <si>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</si>
  <si>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</si>
  <si>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</si>
  <si>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</si>
  <si>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</si>
  <si>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</si>
  <si>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</si>
  <si>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</si>
  <si>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</si>
  <si>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</si>
  <si>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</si>
  <si>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</si>
  <si>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</si>
  <si>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</si>
  <si>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</si>
  <si>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</si>
  <si>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</si>
  <si>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</si>
  <si>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</si>
  <si>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</si>
  <si>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</si>
  <si>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</si>
  <si>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</si>
  <si>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</si>
  <si>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</si>
  <si>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</si>
  <si>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</si>
  <si>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</si>
  <si>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</si>
  <si>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</si>
  <si>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</si>
  <si>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</si>
  <si>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</si>
  <si>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</si>
  <si>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</si>
  <si>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</si>
  <si>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</si>
  <si>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</si>
  <si>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</si>
  <si>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</si>
  <si>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</si>
  <si>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</si>
  <si>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</si>
  <si>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</si>
  <si>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</si>
  <si>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</si>
  <si>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</si>
  <si>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</si>
  <si>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</si>
  <si>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</si>
  <si>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</si>
  <si>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</si>
  <si>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</si>
  <si>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</si>
  <si>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</si>
  <si>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</si>
  <si>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</si>
  <si>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</si>
  <si>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</si>
  <si>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</si>
  <si>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</si>
  <si>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</si>
  <si>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</si>
  <si>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</si>
  <si>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</si>
  <si>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</si>
  <si>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</si>
  <si>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</si>
  <si>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</si>
  <si>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</si>
  <si>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</si>
  <si>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</si>
  <si>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</si>
  <si>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</si>
  <si>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</si>
  <si>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</si>
  <si>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</si>
  <si>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</si>
  <si>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</si>
  <si>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</si>
  <si>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</si>
  <si>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</si>
  <si>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</si>
  <si>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</si>
  <si>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</si>
  <si>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</si>
  <si>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</si>
  <si>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</si>
  <si>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</si>
  <si>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</si>
  <si>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</si>
  <si>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</si>
  <si>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</si>
  <si>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</si>
  <si>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</si>
  <si>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</si>
  <si>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</si>
  <si>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</si>
  <si>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</si>
  <si>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</si>
  <si>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</si>
  <si>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</si>
  <si>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</si>
  <si>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</si>
  <si>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</si>
  <si>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</si>
  <si>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</si>
  <si>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</si>
  <si>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</si>
  <si>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</si>
  <si>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</si>
  <si>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</si>
  <si>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</si>
  <si>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</si>
  <si>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</si>
  <si>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</si>
  <si>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</si>
  <si>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</si>
  <si>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</si>
  <si>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</si>
  <si>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</si>
  <si>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</si>
  <si>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</si>
  <si>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</si>
  <si>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</si>
  <si>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</si>
  <si>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</si>
  <si>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</si>
  <si>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</si>
  <si>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</si>
  <si>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</si>
  <si>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</si>
  <si>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</si>
  <si>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</si>
  <si>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</si>
  <si>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</si>
  <si>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</si>
  <si>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</si>
  <si>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</si>
  <si>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</si>
  <si>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</si>
  <si>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</si>
  <si>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</si>
  <si>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</si>
  <si>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</si>
  <si>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</si>
  <si>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</si>
  <si>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</si>
  <si>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</si>
  <si>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</si>
  <si>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</si>
  <si>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</si>
  <si>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</si>
  <si>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</si>
  <si>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</si>
  <si>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</si>
  <si>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</si>
  <si>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</si>
  <si>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</si>
  <si>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</si>
  <si>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</si>
  <si>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</si>
  <si>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</si>
  <si>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</si>
  <si>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</si>
  <si>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</si>
  <si>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</si>
  <si>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</si>
  <si>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</si>
  <si>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</si>
  <si>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</si>
  <si>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</si>
  <si>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</si>
  <si>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</si>
  <si>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</si>
  <si>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</si>
  <si>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</si>
  <si>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</si>
  <si>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</si>
  <si>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</si>
  <si>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</si>
  <si>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</si>
  <si>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</si>
  <si>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</si>
  <si>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</si>
  <si>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</si>
  <si>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</si>
  <si>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</si>
  <si>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</si>
  <si>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</si>
  <si>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</si>
  <si>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</si>
  <si>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</si>
  <si>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</si>
  <si>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</si>
  <si>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</si>
  <si>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</si>
  <si>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</si>
  <si>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</si>
  <si>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</si>
  <si>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</si>
  <si>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</si>
  <si>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</si>
  <si>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</si>
  <si>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</si>
  <si>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</si>
  <si>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</si>
  <si>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</si>
  <si>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</si>
  <si>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</si>
  <si>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</si>
  <si>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</si>
  <si>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</si>
  <si>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</si>
  <si>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</si>
  <si>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</si>
  <si>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</si>
  <si>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</si>
  <si>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</si>
  <si>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</si>
  <si>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</si>
  <si>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</si>
  <si>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</si>
  <si>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</si>
  <si>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</si>
  <si>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</si>
  <si>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</si>
  <si>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</si>
  <si>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</si>
  <si>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</si>
  <si>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</si>
  <si>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</si>
  <si>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</si>
  <si>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</si>
  <si>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</si>
  <si>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</si>
  <si>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</si>
  <si>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</si>
  <si>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</si>
  <si>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</si>
  <si>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</si>
  <si>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</si>
  <si>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</si>
  <si>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</si>
  <si>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</si>
  <si>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</si>
  <si>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</si>
  <si>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</si>
  <si>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</si>
  <si>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</si>
  <si>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</si>
  <si>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</si>
  <si>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</si>
  <si>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</si>
  <si>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</si>
  <si>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</si>
  <si>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</si>
  <si>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</si>
  <si>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</si>
  <si>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</si>
  <si>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</si>
  <si>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</si>
  <si>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</si>
  <si>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</si>
  <si>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</si>
  <si>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</si>
  <si>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</si>
  <si>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</si>
  <si>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</si>
  <si>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</si>
  <si>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</si>
  <si>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</si>
  <si>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</si>
  <si>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</si>
  <si>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</si>
  <si>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</si>
  <si>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</si>
  <si>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</si>
  <si>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</si>
  <si>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</si>
  <si>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</si>
  <si>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</si>
  <si>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</si>
  <si>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</si>
  <si>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</si>
  <si>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</si>
  <si>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</si>
  <si>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</si>
  <si>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</si>
  <si>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</si>
  <si>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</si>
  <si>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</si>
  <si>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</si>
  <si>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</si>
  <si>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</si>
  <si>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</si>
  <si>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</si>
  <si>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</si>
  <si>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</si>
  <si>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</si>
  <si>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</si>
  <si>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</si>
  <si>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</si>
  <si>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</si>
  <si>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</si>
  <si>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</si>
  <si>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</si>
  <si>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</si>
  <si>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</si>
  <si>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</si>
  <si>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</si>
  <si>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</si>
  <si>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</si>
  <si>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</si>
  <si>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</si>
  <si>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</si>
  <si>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</si>
  <si>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</si>
  <si>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</si>
  <si>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</si>
  <si>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</si>
  <si>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</si>
  <si>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</si>
  <si>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</si>
  <si>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</si>
  <si>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</si>
  <si>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</si>
  <si>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</si>
  <si>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</si>
  <si>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</si>
  <si>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</si>
  <si>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</si>
  <si>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</si>
  <si>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</si>
  <si>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</si>
  <si>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</si>
  <si>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</si>
  <si>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</si>
  <si>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</si>
  <si>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</si>
  <si>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</si>
  <si>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</si>
  <si>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</si>
  <si>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</si>
  <si>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</si>
  <si>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</si>
  <si>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</si>
  <si>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</si>
  <si>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</si>
  <si>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</si>
  <si>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</si>
  <si>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</si>
  <si>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</si>
  <si>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</si>
  <si>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</si>
  <si>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</si>
  <si>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</si>
  <si>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</si>
  <si>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</si>
  <si>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</si>
  <si>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</si>
  <si>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</si>
  <si>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</si>
  <si>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</si>
  <si>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</si>
  <si>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</si>
  <si>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</si>
  <si>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</si>
  <si>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</si>
  <si>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</si>
  <si>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</si>
  <si>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</si>
  <si>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</si>
  <si>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</si>
  <si>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</si>
  <si>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</si>
  <si>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</si>
  <si>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</si>
  <si>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</si>
  <si>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</si>
  <si>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</si>
  <si>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</si>
  <si>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</si>
  <si>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</si>
  <si>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</si>
  <si>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</si>
  <si>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</si>
  <si>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</si>
  <si>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</si>
  <si>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</si>
  <si>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</si>
  <si>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</si>
  <si>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</si>
  <si>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</si>
  <si>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</si>
  <si>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</si>
  <si>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</si>
  <si>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</si>
  <si>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</si>
  <si>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</si>
  <si>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</si>
  <si>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</si>
  <si>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</si>
  <si>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</si>
  <si>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</si>
  <si>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</si>
  <si>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</si>
  <si>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</si>
  <si>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</si>
  <si>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</si>
  <si>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</si>
  <si>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</si>
  <si>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</si>
  <si>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</si>
  <si>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</si>
  <si>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</si>
  <si>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</si>
  <si>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</si>
  <si>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</si>
  <si>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</si>
  <si>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</si>
  <si>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</si>
  <si>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</si>
  <si>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</si>
  <si>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</si>
  <si>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</si>
  <si>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</si>
  <si>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</si>
  <si>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</si>
  <si>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</si>
  <si>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</si>
  <si>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</si>
  <si>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</si>
  <si>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</si>
  <si>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</si>
  <si>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</si>
  <si>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</si>
  <si>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</si>
  <si>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</si>
  <si>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</si>
  <si>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</si>
  <si>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</si>
  <si>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</si>
  <si>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</si>
  <si>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</si>
  <si>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</si>
  <si>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</si>
  <si>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</si>
  <si>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</si>
  <si>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</si>
  <si>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</si>
  <si>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</si>
  <si>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</si>
  <si>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</si>
  <si>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</si>
  <si>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</si>
  <si>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</si>
  <si>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</si>
  <si>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</si>
  <si>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</si>
  <si>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</si>
  <si>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</si>
  <si>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</si>
  <si>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</si>
  <si>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</si>
  <si>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</si>
  <si>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</si>
  <si>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</si>
  <si>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</si>
  <si>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</si>
  <si>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</si>
  <si>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</si>
  <si>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</si>
  <si>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</si>
  <si>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</si>
  <si>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</si>
  <si>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</si>
  <si>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</si>
  <si>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</si>
  <si>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</si>
  <si>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</si>
  <si>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</si>
  <si>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</si>
  <si>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</si>
  <si>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</si>
  <si>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</si>
  <si>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</si>
  <si>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</si>
  <si>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</si>
  <si>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</si>
  <si>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</si>
  <si>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</si>
  <si>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</si>
  <si>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</si>
  <si>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</si>
  <si>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</si>
  <si>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</si>
  <si>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</si>
  <si>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</si>
  <si>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</si>
  <si>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</si>
  <si>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</si>
  <si>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</si>
  <si>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</si>
  <si>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</si>
  <si>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</si>
  <si>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</si>
  <si>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</si>
  <si>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</si>
  <si>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</si>
  <si>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</si>
  <si>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</si>
  <si>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</si>
  <si>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</si>
  <si>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</si>
  <si>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</si>
  <si>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</si>
  <si>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</si>
  <si>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</si>
  <si>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</si>
  <si>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</si>
  <si>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</si>
  <si>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</si>
  <si>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</si>
  <si>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</si>
  <si>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</si>
  <si>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</si>
  <si>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</si>
  <si>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</si>
  <si>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</si>
  <si>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</si>
  <si>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</si>
  <si>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</si>
  <si>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</si>
  <si>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</si>
  <si>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</si>
  <si>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</si>
  <si>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</si>
  <si>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</si>
  <si>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</si>
  <si>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</si>
  <si>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</si>
  <si>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</si>
  <si>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</si>
  <si>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</si>
  <si>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</si>
  <si>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</si>
  <si>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</si>
  <si>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</si>
  <si>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</si>
  <si>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</si>
  <si>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</si>
  <si>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</si>
  <si>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</si>
  <si>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</si>
  <si>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</si>
  <si>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</si>
  <si>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</si>
  <si>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</si>
  <si>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</si>
  <si>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</si>
  <si>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</si>
  <si>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</si>
  <si>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</si>
  <si>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</si>
  <si>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</si>
  <si>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</si>
  <si>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</si>
  <si>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</si>
  <si>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</si>
  <si>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</si>
  <si>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</si>
  <si>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</si>
  <si>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</si>
  <si>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</si>
  <si>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</si>
  <si>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</si>
  <si>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</si>
  <si>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</si>
  <si>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</si>
  <si>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</si>
  <si>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</si>
  <si>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</si>
  <si>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</si>
  <si>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</si>
  <si>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</si>
  <si>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</si>
  <si>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</si>
  <si>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</si>
  <si>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</si>
  <si>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</si>
  <si>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</si>
  <si>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</si>
  <si>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</si>
  <si>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</si>
  <si>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</si>
  <si>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</si>
  <si>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</si>
  <si>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</si>
  <si>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</si>
  <si>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</si>
  <si>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</si>
  <si>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</si>
  <si>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</si>
  <si>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</si>
  <si>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</si>
  <si>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</si>
  <si>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</si>
  <si>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</si>
  <si>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</si>
  <si>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</si>
  <si>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</si>
  <si>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</si>
  <si>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</si>
  <si>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</si>
  <si>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</si>
  <si>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</si>
  <si>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</si>
  <si>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</si>
  <si>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</si>
  <si>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</si>
  <si>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</si>
  <si>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</si>
  <si>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</si>
  <si>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</si>
  <si>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</si>
  <si>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</si>
  <si>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</si>
  <si>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</si>
  <si>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</si>
  <si>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</si>
  <si>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</si>
  <si>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</si>
  <si>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</si>
  <si>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</si>
  <si>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</si>
  <si>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</si>
  <si>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</si>
  <si>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</si>
  <si>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</si>
  <si>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</si>
  <si>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</si>
  <si>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</si>
  <si>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</si>
  <si>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</si>
  <si>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</si>
  <si>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</si>
  <si>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</si>
  <si>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</si>
  <si>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</si>
  <si>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</si>
  <si>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</si>
  <si>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</si>
  <si>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</si>
  <si>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</si>
  <si>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</si>
  <si>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</si>
  <si>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</si>
  <si>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</si>
  <si>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</si>
  <si>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</si>
  <si>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</si>
  <si>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</si>
  <si>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</si>
  <si>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</si>
  <si>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</si>
  <si>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</si>
  <si>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</si>
  <si>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</si>
  <si>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</si>
  <si>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</si>
  <si>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</si>
  <si>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</si>
  <si>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</si>
  <si>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</si>
  <si>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</si>
  <si>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</si>
  <si>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</si>
  <si>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</si>
  <si>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</si>
  <si>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</si>
  <si>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</si>
  <si>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</si>
  <si>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</si>
  <si>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</si>
  <si>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</si>
  <si>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</si>
  <si>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</si>
  <si>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</si>
  <si>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</si>
  <si>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</si>
  <si>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</si>
  <si>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</si>
  <si>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</si>
  <si>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</si>
  <si>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</si>
  <si>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</si>
  <si>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</si>
  <si>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</si>
  <si>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</si>
  <si>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</si>
  <si>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</si>
  <si>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</si>
  <si>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</si>
  <si>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</si>
  <si>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</si>
  <si>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</si>
  <si>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</si>
  <si>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</si>
  <si>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</si>
  <si>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</si>
  <si>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</si>
  <si>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</si>
  <si>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</si>
  <si>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</si>
  <si>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</si>
  <si>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</si>
  <si>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</si>
  <si>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</si>
  <si>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</si>
  <si>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</si>
  <si>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</si>
  <si>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</si>
  <si>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</si>
  <si>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</si>
  <si>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</si>
  <si>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</si>
  <si>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</si>
  <si>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</si>
  <si>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</si>
  <si>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</si>
  <si>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</si>
  <si>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</si>
  <si>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</si>
  <si>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</si>
  <si>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</si>
  <si>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</si>
  <si>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</si>
  <si>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</si>
  <si>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</si>
  <si>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</si>
  <si>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</si>
  <si>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</si>
  <si>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</si>
  <si>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</si>
  <si>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</si>
  <si>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</si>
  <si>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</si>
  <si>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</si>
  <si>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</si>
  <si>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</si>
  <si>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</si>
  <si>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</si>
  <si>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</si>
  <si>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</si>
  <si>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</si>
  <si>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</si>
  <si>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</si>
  <si>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</si>
  <si>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</si>
  <si>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</si>
  <si>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</si>
  <si>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</si>
  <si>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</si>
  <si>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</si>
  <si>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</si>
  <si>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</si>
  <si>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</si>
  <si>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</si>
  <si>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</si>
  <si>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</si>
  <si>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</si>
  <si>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</si>
  <si>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</si>
  <si>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</si>
  <si>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</si>
  <si>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</si>
  <si>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</si>
  <si>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</si>
  <si>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</si>
  <si>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</si>
  <si>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</si>
  <si>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</si>
  <si>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</si>
  <si>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</si>
  <si>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</si>
  <si>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</si>
  <si>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</si>
  <si>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</si>
  <si>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</si>
  <si>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</si>
  <si>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</si>
  <si>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</si>
  <si>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</si>
  <si>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</si>
  <si>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</si>
  <si>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</si>
  <si>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</si>
  <si>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</si>
  <si>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</si>
  <si>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</si>
  <si>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</si>
  <si>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</si>
  <si>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</si>
  <si>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</si>
  <si>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</si>
  <si>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</si>
  <si>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</si>
  <si>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</si>
  <si>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</si>
  <si>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</si>
  <si>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</si>
  <si>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</si>
  <si>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</si>
  <si>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</si>
  <si>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</si>
  <si>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</si>
  <si>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</si>
  <si>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</si>
  <si>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</si>
  <si>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</si>
  <si>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</si>
  <si>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</si>
  <si>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</si>
  <si>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</si>
  <si>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</si>
  <si>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</si>
  <si>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</si>
  <si>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</si>
  <si>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</si>
  <si>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</si>
  <si>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</si>
  <si>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</si>
  <si>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</si>
  <si>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</si>
  <si>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</si>
  <si>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</si>
  <si>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</si>
  <si>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</si>
  <si>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</si>
  <si>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</si>
  <si>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</si>
  <si>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</si>
  <si>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</si>
  <si>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</si>
  <si>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</si>
  <si>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</si>
  <si>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</si>
  <si>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</si>
  <si>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</si>
  <si>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</si>
  <si>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</si>
  <si>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</si>
  <si>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</si>
  <si>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</si>
  <si>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</si>
  <si>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</si>
  <si>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</si>
  <si>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</si>
  <si>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</si>
  <si>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</si>
  <si>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</si>
  <si>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</si>
  <si>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</si>
  <si>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</si>
  <si>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</si>
  <si>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</si>
  <si>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</si>
  <si>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</si>
  <si>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</si>
  <si>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</si>
  <si>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</si>
  <si>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</si>
  <si>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</si>
  <si>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</si>
  <si>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</si>
  <si>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</si>
  <si>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</si>
  <si>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</si>
  <si>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</si>
  <si>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</si>
  <si>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</si>
  <si>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</si>
  <si>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</si>
  <si>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</si>
  <si>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</si>
  <si>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</si>
  <si>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</si>
  <si>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</si>
  <si>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</si>
  <si>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</si>
  <si>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</si>
  <si>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</si>
  <si>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</si>
  <si>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</si>
  <si>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</si>
  <si>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</si>
  <si>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</si>
  <si>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</si>
  <si>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</si>
  <si>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</si>
  <si>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</si>
  <si>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</si>
  <si>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</si>
  <si>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</si>
  <si>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</si>
  <si>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</si>
  <si>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</si>
  <si>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</si>
  <si>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</si>
  <si>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</si>
  <si>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</si>
  <si>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</si>
  <si>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</si>
  <si>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</si>
  <si>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</si>
  <si>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</si>
  <si>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</si>
  <si>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</si>
  <si>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</si>
  <si>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</si>
  <si>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</si>
  <si>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</si>
  <si>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</si>
  <si>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</si>
  <si>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</si>
  <si>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</si>
  <si>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</si>
  <si>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</si>
  <si>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</si>
  <si>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</si>
  <si>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</si>
  <si>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</si>
  <si>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</si>
  <si>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</si>
  <si>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</si>
  <si>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</si>
  <si>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</si>
  <si>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</si>
  <si>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</si>
  <si>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</si>
  <si>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</si>
  <si>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</si>
  <si>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</si>
  <si>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</si>
  <si>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</si>
  <si>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</si>
  <si>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</si>
  <si>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</si>
  <si>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</si>
  <si>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</si>
  <si>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</si>
  <si>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</si>
  <si>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</si>
  <si>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</si>
  <si>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</si>
  <si>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</si>
  <si>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</si>
  <si>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</si>
  <si>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</si>
  <si>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</si>
  <si>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</si>
  <si>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</si>
  <si>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</si>
  <si>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</si>
  <si>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</si>
  <si>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</si>
  <si>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</si>
  <si>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</si>
  <si>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</si>
  <si>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</si>
  <si>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</si>
  <si>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</si>
  <si>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</si>
  <si>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</si>
  <si>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</si>
  <si>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</si>
  <si>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</si>
  <si>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</si>
  <si>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</si>
  <si>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</si>
  <si>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</si>
  <si>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</si>
  <si>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</si>
  <si>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</si>
  <si>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</si>
  <si>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</si>
  <si>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</si>
  <si>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</si>
  <si>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</si>
  <si>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</si>
  <si>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</si>
  <si>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</si>
  <si>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</si>
  <si>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</si>
  <si>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</si>
  <si>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</si>
  <si>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</si>
  <si>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</si>
  <si>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</si>
  <si>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</si>
  <si>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</si>
  <si>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</si>
  <si>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</si>
  <si>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</si>
  <si>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</si>
  <si>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</si>
  <si>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</si>
  <si>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</si>
  <si>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</si>
  <si>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</si>
  <si>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</si>
  <si>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</si>
  <si>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</si>
  <si>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</si>
  <si>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</si>
  <si>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</si>
  <si>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</si>
  <si>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</si>
  <si>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</si>
  <si>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</si>
  <si>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</si>
  <si>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</si>
  <si>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</si>
  <si>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</si>
  <si>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</si>
  <si>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</si>
  <si>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</si>
  <si>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</si>
  <si>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</si>
  <si>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</si>
  <si>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</si>
  <si>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</si>
  <si>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</si>
  <si>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</si>
  <si>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</si>
  <si>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</si>
  <si>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</si>
  <si>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</si>
  <si>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</si>
  <si>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</si>
  <si>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</si>
  <si>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</si>
  <si>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</si>
  <si>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</si>
  <si>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</si>
  <si>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</si>
  <si>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</si>
  <si>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</si>
  <si>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</si>
  <si>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</si>
  <si>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</si>
  <si>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</si>
  <si>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</si>
  <si>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</si>
  <si>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</si>
  <si>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</si>
  <si>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</si>
  <si>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</si>
  <si>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</si>
  <si>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</si>
  <si>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</si>
  <si>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</si>
  <si>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</si>
  <si>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</si>
  <si>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</si>
  <si>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</si>
  <si>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</si>
  <si>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</si>
  <si>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</si>
  <si>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</si>
  <si>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</si>
  <si>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</si>
  <si>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</si>
  <si>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</si>
  <si>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</si>
  <si>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</si>
  <si>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</si>
  <si>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</si>
  <si>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</si>
  <si>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</si>
  <si>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</si>
  <si>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</si>
  <si>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</si>
  <si>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</si>
  <si>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</si>
  <si>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</si>
  <si>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</si>
  <si>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</si>
  <si>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</si>
  <si>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</si>
  <si>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</si>
  <si>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</si>
  <si>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</si>
  <si>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</si>
  <si>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</si>
  <si>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</si>
  <si>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</si>
  <si>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</si>
  <si>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</si>
  <si>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</si>
  <si>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</si>
  <si>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</si>
  <si>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</si>
  <si>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</si>
  <si>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</si>
  <si>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</si>
  <si>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</si>
  <si>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</si>
  <si>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</si>
  <si>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</si>
  <si>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</si>
  <si>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</si>
  <si>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</si>
  <si>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</si>
  <si>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</si>
  <si>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</si>
  <si>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</si>
  <si>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</si>
  <si>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</si>
  <si>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</si>
  <si>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</si>
  <si>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</si>
  <si>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</si>
  <si>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</si>
  <si>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</si>
  <si>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</si>
  <si>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</si>
  <si>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</si>
  <si>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</si>
  <si>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</si>
  <si>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</si>
  <si>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</si>
  <si>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</si>
  <si>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</si>
  <si>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</si>
  <si>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</si>
  <si>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</si>
  <si>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</si>
  <si>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</si>
  <si>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</si>
  <si>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</si>
  <si>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</si>
  <si>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</si>
  <si>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</si>
  <si>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</si>
  <si>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</si>
  <si>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</si>
  <si>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</si>
  <si>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</si>
  <si>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</si>
  <si>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</si>
  <si>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</si>
  <si>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</si>
  <si>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</si>
  <si>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</si>
  <si>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</si>
  <si>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</si>
  <si>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</si>
  <si>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</si>
  <si>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</si>
  <si>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</si>
  <si>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</si>
  <si>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</si>
  <si>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</si>
  <si>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</si>
  <si>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</si>
  <si>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</si>
  <si>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</si>
  <si>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</si>
  <si>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</si>
  <si>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</si>
  <si>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</si>
  <si>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</si>
  <si>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</si>
  <si>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</si>
  <si>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</si>
  <si>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</si>
  <si>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</si>
  <si>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</si>
  <si>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</si>
  <si>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</si>
  <si>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</si>
  <si>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</si>
  <si>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</si>
  <si>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</si>
  <si>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</si>
  <si>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</si>
  <si>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</si>
  <si>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</si>
  <si>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</si>
  <si>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</si>
  <si>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</si>
  <si>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</si>
  <si>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</si>
  <si>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</si>
  <si>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</si>
  <si>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</si>
  <si>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</si>
  <si>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</si>
  <si>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</si>
  <si>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</si>
  <si>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</si>
  <si>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</si>
  <si>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</si>
  <si>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</si>
  <si>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</si>
  <si>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</si>
  <si>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</si>
  <si>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</si>
  <si>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</si>
  <si>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</si>
  <si>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</si>
  <si>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</si>
  <si>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</si>
  <si>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</si>
  <si>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</si>
  <si>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</si>
  <si>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</si>
  <si>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</si>
  <si>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</si>
  <si>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</si>
  <si>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</si>
  <si>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</si>
  <si>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</si>
  <si>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</si>
  <si>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</si>
  <si>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</si>
  <si>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</si>
  <si>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</si>
  <si>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</si>
  <si>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</si>
  <si>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</si>
  <si>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</si>
  <si>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</si>
  <si>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</si>
  <si>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</si>
  <si>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</si>
  <si>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</si>
  <si>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</si>
  <si>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</si>
  <si>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</si>
  <si>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</si>
  <si>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</si>
  <si>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</si>
  <si>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</si>
  <si>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</si>
  <si>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</si>
  <si>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</si>
  <si>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</si>
  <si>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</si>
  <si>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</si>
  <si>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</si>
  <si>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</si>
  <si>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</si>
  <si>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</si>
  <si>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</si>
  <si>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</si>
  <si>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</si>
  <si>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</si>
  <si>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</si>
  <si>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</si>
  <si>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</si>
  <si>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</si>
  <si>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</si>
  <si>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</si>
  <si>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</si>
  <si>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</si>
  <si>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</si>
  <si>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</si>
  <si>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</si>
  <si>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</si>
  <si>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</si>
  <si>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</si>
  <si>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</si>
  <si>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</si>
  <si>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</si>
  <si>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</si>
  <si>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</si>
  <si>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</si>
  <si>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</si>
  <si>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</si>
  <si>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</si>
  <si>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</si>
  <si>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</si>
  <si>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</si>
  <si>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</si>
  <si>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</si>
  <si>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</si>
  <si>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</si>
  <si>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</si>
  <si>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</si>
  <si>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</si>
  <si>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</si>
  <si>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</si>
  <si>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</si>
  <si>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</si>
  <si>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</si>
  <si>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</si>
  <si>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</si>
  <si>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</si>
  <si>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</si>
  <si>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</si>
  <si>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</si>
  <si>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</si>
  <si>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</si>
  <si>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</si>
  <si>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</si>
  <si>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</si>
  <si>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</si>
  <si>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</si>
  <si>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</si>
  <si>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</si>
  <si>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</si>
  <si>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</si>
  <si>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</si>
  <si>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</si>
  <si>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</si>
  <si>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</si>
  <si>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</si>
  <si>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</si>
  <si>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</si>
  <si>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</si>
  <si>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</si>
  <si>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</si>
  <si>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</si>
  <si>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</si>
  <si>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</si>
  <si>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</si>
  <si>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</si>
  <si>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</si>
  <si>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</si>
  <si>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</si>
  <si>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</si>
  <si>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</si>
  <si>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</si>
  <si>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</si>
  <si>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</si>
  <si>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</si>
  <si>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</si>
  <si>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</si>
  <si>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</si>
  <si>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</si>
  <si>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</si>
  <si>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</si>
  <si>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</si>
  <si>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</si>
  <si>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</si>
  <si>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</si>
  <si>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</si>
  <si>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</si>
  <si>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</si>
  <si>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</si>
  <si>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</si>
  <si>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</si>
  <si>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</si>
  <si>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</si>
  <si>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</si>
  <si>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</si>
  <si>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</si>
  <si>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</si>
  <si>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</si>
  <si>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</si>
  <si>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</si>
  <si>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</si>
  <si>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</si>
  <si>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</si>
  <si>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</si>
  <si>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</si>
  <si>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</si>
  <si>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</si>
  <si>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</si>
  <si>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</si>
  <si>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</si>
  <si>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</si>
  <si>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</si>
  <si>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</si>
  <si>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</si>
  <si>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</si>
  <si>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</si>
  <si>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</si>
  <si>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</si>
  <si>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</si>
  <si>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</si>
  <si>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</si>
  <si>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</si>
  <si>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</si>
  <si>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</si>
  <si>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</si>
  <si>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</si>
  <si>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</si>
  <si>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</si>
  <si>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</si>
  <si>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</si>
  <si>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</si>
  <si>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</si>
  <si>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</si>
  <si>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</si>
  <si>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</si>
  <si>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</si>
  <si>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</si>
  <si>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</si>
  <si>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</si>
  <si>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</si>
  <si>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</si>
  <si>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</si>
  <si>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</si>
  <si>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</si>
  <si>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</si>
  <si>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</si>
  <si>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</si>
  <si>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</si>
  <si>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</si>
  <si>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</si>
  <si>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</si>
  <si>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</si>
  <si>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</si>
  <si>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</si>
  <si>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</si>
  <si>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</si>
  <si>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</si>
  <si>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</si>
  <si>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</si>
  <si>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</si>
  <si>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</si>
  <si>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</si>
  <si>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</si>
  <si>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</si>
  <si>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</si>
  <si>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</si>
  <si>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</si>
  <si>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</si>
  <si>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</si>
  <si>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</si>
  <si>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</si>
  <si>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</si>
  <si>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</si>
  <si>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</si>
  <si>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</si>
  <si>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</si>
  <si>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</si>
  <si>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</si>
  <si>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</si>
  <si>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</si>
  <si>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</si>
  <si>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</si>
  <si>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</si>
  <si>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</si>
  <si>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</si>
  <si>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</si>
  <si>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</si>
  <si>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</si>
  <si>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</si>
  <si>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</si>
  <si>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</si>
  <si>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</si>
  <si>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</si>
  <si>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</si>
  <si>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</si>
  <si>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</si>
  <si>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</si>
  <si>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</si>
  <si>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</si>
  <si>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</si>
  <si>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</si>
  <si>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</si>
  <si>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</si>
  <si>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</si>
  <si>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</si>
  <si>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</si>
  <si>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</si>
  <si>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</si>
  <si>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</si>
  <si>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</si>
  <si>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</si>
  <si>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</si>
  <si>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</si>
  <si>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</si>
  <si>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</si>
  <si>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</si>
  <si>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</si>
  <si>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</si>
  <si>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</si>
  <si>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</si>
  <si>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</si>
  <si>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</si>
  <si>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</si>
  <si>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</si>
  <si>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</si>
  <si>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</si>
  <si>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</si>
  <si>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</si>
  <si>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</si>
  <si>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</si>
  <si>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</si>
  <si>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</si>
  <si>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</si>
  <si>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</si>
  <si>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</si>
  <si>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</si>
  <si>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</si>
  <si>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</si>
  <si>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</si>
  <si>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</si>
  <si>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</si>
  <si>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</si>
  <si>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</si>
  <si>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</si>
  <si>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</si>
  <si>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</si>
  <si>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</si>
  <si>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</si>
  <si>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</si>
  <si>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</si>
  <si>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</si>
  <si>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</si>
  <si>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</si>
  <si>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</si>
  <si>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</si>
  <si>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</si>
  <si>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</si>
  <si>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</si>
  <si>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</si>
  <si>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</si>
  <si>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</si>
  <si>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</si>
  <si>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</si>
  <si>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</si>
  <si>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</si>
  <si>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</si>
  <si>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</si>
  <si>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</si>
  <si>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</si>
  <si>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</si>
  <si>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</si>
  <si>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</si>
  <si>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</si>
  <si>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</si>
  <si>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</si>
  <si>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</si>
  <si>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</si>
  <si>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</si>
  <si>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</si>
  <si>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</si>
  <si>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</si>
  <si>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</si>
  <si>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</si>
  <si>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</si>
  <si>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</si>
  <si>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</si>
  <si>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</si>
  <si>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</si>
  <si>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</si>
  <si>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</si>
  <si>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</si>
  <si>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</si>
  <si>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</si>
  <si>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</si>
  <si>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</si>
  <si>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</si>
  <si>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</si>
  <si>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</si>
  <si>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</si>
  <si>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</si>
  <si>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</si>
  <si>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</si>
  <si>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</si>
  <si>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</si>
  <si>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</si>
  <si>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</si>
  <si>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</si>
  <si>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</si>
  <si>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</si>
  <si>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</si>
  <si>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</si>
  <si>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</si>
  <si>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</si>
  <si>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</si>
  <si>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</si>
  <si>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</si>
  <si>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</si>
  <si>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</si>
  <si>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</si>
  <si>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</si>
  <si>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</si>
  <si>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</si>
  <si>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</si>
  <si>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</si>
  <si>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</si>
  <si>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</si>
  <si>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</si>
  <si>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</si>
  <si>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</si>
  <si>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</si>
  <si>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</si>
  <si>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</si>
  <si>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</si>
  <si>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</si>
  <si>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</si>
  <si>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</si>
  <si>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</si>
  <si>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</si>
  <si>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</si>
  <si>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</si>
  <si>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</si>
  <si>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</si>
  <si>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</si>
  <si>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</si>
  <si>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</si>
  <si>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</si>
  <si>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</si>
  <si>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</si>
  <si>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</si>
  <si>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</si>
  <si>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</si>
  <si>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</si>
  <si>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</si>
  <si>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</si>
  <si>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</si>
  <si>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</si>
  <si>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</si>
  <si>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</si>
  <si>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</si>
  <si>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</si>
  <si>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</si>
  <si>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</si>
  <si>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</si>
  <si>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</si>
  <si>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</si>
  <si>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</si>
  <si>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</si>
  <si>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</si>
  <si>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</si>
  <si>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</si>
  <si>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</si>
  <si>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</si>
  <si>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</si>
  <si>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</si>
  <si>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</si>
  <si>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</si>
  <si>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</si>
  <si>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</si>
  <si>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</si>
  <si>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</si>
  <si>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</si>
  <si>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</si>
  <si>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</si>
  <si>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</si>
  <si>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</si>
  <si>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</si>
  <si>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</si>
  <si>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</si>
  <si>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</si>
  <si>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</si>
  <si>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</si>
  <si>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</si>
  <si>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</si>
  <si>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</si>
  <si>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</si>
  <si>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</si>
  <si>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</si>
  <si>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</si>
  <si>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</si>
  <si>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</si>
  <si>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</si>
  <si>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</si>
  <si>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</si>
  <si>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</si>
  <si>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</si>
  <si>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</si>
  <si>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</si>
  <si>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</si>
  <si>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</si>
  <si>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</si>
  <si>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</si>
  <si>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</si>
  <si>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</si>
  <si>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</si>
  <si>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</si>
  <si>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</si>
  <si>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</si>
  <si>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</si>
  <si>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</si>
  <si>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</si>
  <si>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</si>
  <si>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</si>
  <si>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</si>
  <si>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</si>
  <si>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</si>
  <si>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</si>
  <si>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</si>
  <si>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</si>
  <si>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</si>
  <si>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</si>
  <si>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</si>
  <si>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</si>
  <si>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</si>
  <si>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</si>
  <si>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</si>
  <si>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</si>
  <si>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</si>
  <si>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</si>
  <si>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</si>
  <si>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</si>
  <si>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</si>
  <si>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</si>
  <si>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</si>
  <si>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</si>
  <si>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</si>
  <si>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</si>
  <si>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</si>
  <si>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</si>
  <si>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</si>
  <si>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</si>
  <si>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</si>
  <si>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</si>
  <si>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</si>
  <si>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</si>
  <si>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</si>
  <si>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</si>
  <si>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</si>
  <si>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</si>
  <si>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</si>
  <si>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</si>
  <si>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</si>
  <si>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</si>
  <si>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</si>
  <si>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</si>
  <si>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</si>
  <si>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</si>
  <si>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</si>
  <si>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</si>
  <si>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</si>
  <si>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</si>
  <si>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</si>
  <si>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</si>
  <si>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</si>
  <si>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</si>
  <si>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</si>
  <si>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</si>
  <si>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</si>
  <si>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</si>
  <si>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</si>
  <si>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</si>
  <si>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</si>
  <si>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</si>
  <si>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</si>
  <si>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</si>
  <si>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</si>
  <si>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</si>
  <si>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</si>
  <si>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</si>
  <si>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</si>
  <si>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</si>
  <si>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</si>
  <si>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</si>
  <si>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</si>
  <si>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</si>
  <si>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</si>
  <si>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</si>
  <si>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</si>
  <si>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</si>
  <si>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</si>
  <si>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</si>
  <si>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</si>
  <si>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</si>
  <si>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</si>
  <si>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</si>
  <si>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</si>
  <si>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</si>
  <si>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</si>
  <si>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</si>
  <si>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</si>
  <si>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</si>
  <si>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</si>
  <si>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</si>
  <si>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</si>
  <si>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</si>
  <si>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</si>
  <si>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</si>
  <si>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</si>
  <si>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</si>
  <si>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</si>
  <si>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</si>
  <si>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</si>
  <si>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</si>
  <si>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</si>
  <si>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</si>
  <si>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</si>
  <si>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</si>
  <si>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</si>
  <si>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</si>
  <si>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</si>
  <si>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</si>
  <si>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</si>
  <si>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</si>
  <si>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</si>
  <si>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</si>
  <si>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</si>
  <si>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</si>
  <si>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</si>
  <si>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</si>
  <si>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</si>
  <si>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</si>
  <si>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</si>
  <si>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</si>
  <si>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</si>
  <si>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</si>
  <si>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</si>
  <si>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</si>
  <si>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</si>
  <si>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</si>
  <si>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</si>
  <si>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</si>
  <si>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</si>
  <si>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</si>
  <si>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</si>
  <si>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</si>
  <si>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</si>
  <si>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</si>
  <si>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</si>
  <si>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</si>
  <si>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</si>
  <si>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</si>
  <si>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</si>
  <si>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</si>
  <si>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</si>
  <si>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</si>
  <si>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</si>
  <si>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</si>
  <si>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</si>
  <si>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</si>
  <si>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</si>
  <si>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</si>
  <si>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</si>
  <si>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</si>
  <si>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</si>
  <si>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</si>
  <si>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</si>
  <si>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</si>
  <si>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</si>
  <si>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</si>
  <si>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</si>
  <si>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</si>
  <si>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</si>
  <si>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</si>
  <si>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</si>
  <si>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</si>
  <si>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</si>
  <si>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</si>
  <si>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</si>
  <si>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</si>
  <si>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</si>
  <si>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</si>
  <si>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</si>
  <si>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</si>
  <si>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</si>
  <si>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</si>
  <si>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</si>
  <si>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</si>
  <si>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</si>
  <si>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</si>
  <si>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</si>
  <si>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</si>
  <si>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</si>
  <si>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</si>
  <si>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</si>
  <si>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</si>
  <si>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</si>
  <si>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</si>
  <si>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</si>
  <si>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</si>
  <si>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</si>
  <si>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</si>
  <si>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</si>
  <si>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</si>
  <si>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</si>
  <si>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</si>
  <si>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</si>
  <si>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</si>
  <si>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</si>
  <si>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</si>
  <si>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</si>
  <si>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</si>
  <si>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</si>
  <si>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</si>
  <si>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</si>
  <si>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</si>
  <si>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</si>
  <si>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</si>
  <si>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</si>
  <si>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</si>
  <si>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</si>
  <si>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</si>
  <si>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</si>
  <si>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</si>
  <si>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</si>
  <si>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</si>
  <si>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</si>
  <si>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</si>
  <si>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</si>
  <si>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</si>
  <si>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</si>
  <si>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</si>
  <si>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</si>
  <si>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</si>
  <si>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</si>
  <si>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</si>
  <si>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</si>
  <si>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</si>
  <si>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</si>
  <si>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</si>
  <si>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</si>
  <si>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</si>
  <si>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</si>
  <si>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</si>
  <si>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</si>
  <si>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</si>
  <si>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</si>
  <si>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</si>
  <si>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</si>
  <si>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</si>
  <si>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</si>
  <si>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</si>
  <si>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</si>
  <si>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</si>
  <si>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</si>
  <si>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</si>
  <si>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</si>
  <si>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</si>
  <si>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</si>
  <si>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</si>
  <si>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</si>
  <si>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</si>
  <si>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</si>
  <si>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</si>
  <si>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</si>
  <si>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</si>
  <si>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</si>
  <si>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</si>
  <si>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</si>
  <si>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</si>
  <si>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</si>
  <si>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</si>
  <si>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</si>
  <si>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</si>
  <si>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</si>
  <si>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</si>
  <si>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</si>
  <si>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</si>
  <si>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</si>
  <si>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</si>
  <si>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</si>
  <si>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</si>
  <si>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</si>
  <si>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</si>
  <si>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</si>
  <si>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</si>
  <si>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</si>
  <si>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</si>
  <si>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</si>
  <si>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</si>
  <si>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</si>
  <si>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</si>
  <si>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</si>
  <si>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</si>
  <si>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</si>
  <si>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</si>
  <si>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</si>
  <si>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</si>
  <si>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</si>
  <si>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</si>
  <si>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</si>
  <si>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</si>
  <si>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</si>
  <si>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</si>
  <si>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</si>
  <si>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</si>
  <si>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</si>
  <si>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</si>
  <si>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</si>
  <si>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</si>
  <si>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</si>
  <si>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</si>
  <si>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</si>
  <si>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</si>
  <si>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</si>
  <si>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</si>
  <si>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</si>
  <si>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</si>
  <si>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</si>
  <si>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</si>
  <si>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</si>
  <si>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</si>
  <si>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</si>
  <si>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</si>
  <si>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</si>
  <si>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</si>
  <si>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</si>
  <si>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</si>
  <si>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</si>
  <si>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</si>
  <si>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</si>
  <si>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</si>
  <si>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</si>
  <si>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</si>
  <si>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</si>
  <si>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</si>
  <si>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</si>
  <si>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</si>
  <si>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</si>
  <si>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</si>
  <si>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</si>
  <si>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</si>
  <si>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</si>
  <si>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</si>
  <si>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</si>
  <si>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</si>
  <si>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</si>
  <si>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</si>
  <si>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</si>
  <si>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</si>
  <si>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</si>
  <si>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</si>
  <si>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</si>
  <si>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</si>
  <si>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</si>
  <si>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</si>
  <si>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</si>
  <si>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</si>
  <si>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</si>
  <si>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</si>
  <si>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</si>
  <si>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</si>
  <si>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</si>
  <si>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</si>
  <si>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</si>
  <si>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</si>
  <si>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</si>
  <si>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</si>
  <si>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</si>
  <si>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</si>
  <si>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</si>
  <si>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</si>
  <si>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</si>
  <si>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</si>
  <si>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</si>
  <si>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</si>
  <si>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</si>
  <si>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</si>
  <si>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</si>
  <si>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</si>
  <si>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</si>
  <si>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</si>
  <si>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</si>
  <si>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</si>
  <si>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</si>
  <si>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</si>
  <si>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</si>
  <si>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</si>
  <si>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</si>
  <si>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</si>
  <si>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</si>
  <si>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</si>
  <si>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</si>
  <si>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</si>
  <si>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</si>
  <si>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</si>
  <si>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</si>
  <si>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</si>
  <si>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</si>
  <si>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</si>
  <si>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</si>
  <si>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</si>
  <si>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</si>
  <si>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</si>
  <si>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</si>
  <si>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</si>
  <si>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</si>
  <si>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</si>
  <si>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</si>
  <si>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</si>
  <si>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</si>
  <si>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</si>
  <si>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</si>
  <si>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</si>
  <si>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</si>
  <si>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</si>
  <si>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</si>
  <si>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</si>
  <si>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</si>
  <si>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</si>
  <si>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</si>
  <si>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</si>
  <si>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</si>
  <si>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</si>
  <si>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</si>
  <si>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</si>
  <si>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</si>
  <si>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</si>
  <si>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</si>
  <si>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</si>
  <si>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</si>
  <si>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</si>
  <si>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</si>
  <si>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</si>
  <si>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</si>
  <si>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</si>
  <si>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</si>
  <si>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</si>
  <si>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</si>
  <si>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</si>
  <si>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</si>
  <si>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</si>
  <si>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</si>
  <si>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</si>
  <si>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</si>
  <si>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</si>
  <si>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</si>
  <si>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</si>
  <si>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</si>
  <si>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</si>
  <si>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</si>
  <si>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</si>
  <si>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</si>
  <si>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</si>
  <si>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</si>
  <si>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</si>
  <si>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</si>
  <si>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</si>
  <si>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</si>
  <si>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</si>
  <si>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</si>
  <si>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</si>
  <si>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</si>
  <si>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</si>
  <si>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</si>
  <si>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</si>
  <si>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</si>
  <si>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</si>
  <si>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</si>
  <si>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</si>
  <si>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</si>
  <si>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</si>
  <si>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</si>
  <si>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</si>
  <si>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</si>
  <si>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</si>
  <si>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</si>
  <si>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</si>
  <si>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</si>
  <si>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</si>
  <si>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</si>
  <si>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</si>
  <si>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</si>
  <si>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</si>
  <si>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</si>
  <si>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</si>
  <si>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</si>
  <si>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</si>
  <si>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</si>
  <si>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</si>
  <si>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</si>
  <si>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</si>
  <si>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</si>
  <si>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</si>
  <si>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</si>
  <si>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</si>
  <si>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</si>
  <si>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</si>
  <si>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</si>
  <si>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</si>
  <si>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</si>
  <si>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</si>
  <si>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</si>
  <si>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</si>
  <si>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</si>
  <si>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</si>
  <si>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</si>
  <si>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</si>
  <si>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</si>
  <si>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</si>
  <si>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</si>
  <si>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</si>
  <si>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</si>
  <si>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</si>
  <si>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</si>
  <si>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</si>
  <si>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</si>
  <si>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</si>
  <si>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</si>
  <si>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</si>
  <si>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</si>
  <si>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</si>
  <si>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</si>
  <si>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</si>
  <si>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</si>
  <si>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</si>
  <si>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</si>
  <si>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</si>
  <si>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</si>
  <si>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</si>
  <si>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</si>
  <si>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</si>
  <si>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</si>
  <si>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</si>
  <si>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</si>
  <si>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</si>
  <si>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</si>
  <si>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</si>
  <si>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</si>
  <si>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</si>
  <si>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</si>
  <si>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</si>
  <si>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</si>
  <si>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</si>
  <si>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</si>
  <si>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</si>
  <si>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</si>
  <si>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</si>
  <si>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</si>
  <si>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</si>
  <si>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</si>
  <si>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</si>
  <si>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</si>
  <si>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</si>
  <si>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</si>
  <si>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</si>
  <si>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</si>
  <si>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</si>
  <si>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</si>
  <si>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</si>
  <si>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</si>
  <si>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</si>
  <si>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</si>
  <si>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</si>
  <si>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</si>
  <si>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</si>
  <si>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</si>
  <si>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</si>
  <si>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</si>
  <si>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</si>
  <si>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</si>
  <si>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</si>
  <si>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</si>
  <si>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</si>
  <si>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</si>
  <si>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</si>
  <si>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</si>
  <si>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</si>
  <si>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</si>
  <si>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</si>
  <si>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</si>
  <si>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</si>
  <si>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</si>
  <si>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</si>
  <si>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</si>
  <si>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</si>
  <si>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</si>
  <si>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</si>
  <si>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</si>
  <si>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</si>
  <si>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</si>
  <si>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</si>
  <si>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</si>
  <si>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</si>
  <si>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</si>
  <si>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</si>
  <si>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</si>
  <si>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</si>
  <si>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</si>
  <si>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</si>
  <si>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</si>
  <si>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</si>
  <si>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</si>
  <si>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</si>
  <si>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</si>
  <si>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</si>
  <si>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</si>
  <si>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</si>
  <si>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</si>
  <si>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</si>
  <si>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</si>
  <si>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</si>
  <si>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</si>
  <si>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</si>
  <si>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</si>
  <si>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</si>
  <si>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</si>
  <si>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</si>
  <si>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</si>
  <si>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</si>
  <si>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</si>
  <si>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</si>
  <si>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</si>
  <si>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</si>
  <si>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</si>
  <si>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</si>
  <si>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</si>
  <si>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</si>
  <si>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</si>
  <si>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</si>
  <si>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</si>
  <si>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</si>
  <si>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</si>
  <si>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</si>
  <si>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</si>
  <si>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</si>
  <si>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</si>
  <si>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</si>
  <si>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</si>
  <si>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</si>
  <si>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</si>
  <si>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</si>
  <si>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</si>
  <si>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</si>
  <si>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</si>
  <si>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</si>
  <si>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</si>
  <si>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</si>
  <si>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</si>
  <si>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</si>
  <si>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</si>
  <si>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</si>
  <si>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</si>
  <si>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</si>
  <si>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</si>
  <si>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</si>
  <si>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</si>
  <si>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</si>
  <si>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</si>
  <si>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</si>
  <si>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</si>
  <si>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</si>
  <si>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</si>
  <si>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</si>
  <si>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</si>
  <si>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</si>
  <si>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</si>
  <si>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</si>
  <si>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</si>
  <si>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</si>
  <si>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</si>
  <si>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</si>
  <si>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</si>
  <si>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</si>
  <si>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</si>
  <si>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</si>
  <si>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</si>
  <si>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</si>
  <si>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</si>
  <si>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</si>
  <si>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</si>
  <si>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</si>
  <si>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</si>
  <si>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</si>
  <si>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</si>
  <si>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</si>
  <si>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</si>
  <si>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</si>
  <si>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</si>
  <si>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</si>
  <si>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</si>
  <si>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</si>
  <si>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</si>
  <si>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</si>
  <si>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</si>
  <si>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</si>
  <si>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</si>
  <si>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</si>
  <si>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</si>
  <si>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</si>
  <si>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</si>
  <si>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</si>
  <si>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</si>
  <si>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</si>
  <si>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</si>
  <si>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</si>
  <si>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</si>
  <si>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</si>
  <si>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</si>
  <si>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</si>
  <si>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</si>
  <si>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</si>
  <si>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</si>
  <si>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</si>
  <si>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</si>
  <si>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</si>
  <si>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</si>
  <si>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</si>
  <si>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</si>
  <si>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</si>
  <si>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</si>
  <si>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</si>
  <si>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</si>
  <si>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</si>
  <si>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</si>
  <si>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</si>
  <si>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</si>
  <si>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</si>
  <si>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</si>
  <si>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</si>
  <si>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</si>
  <si>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</si>
  <si>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</si>
  <si>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</si>
  <si>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</si>
  <si>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</si>
  <si>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</si>
  <si>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</si>
  <si>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</si>
  <si>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</si>
  <si>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</si>
  <si>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</si>
  <si>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</si>
  <si>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</si>
  <si>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</si>
  <si>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</si>
  <si>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</si>
  <si>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</si>
  <si>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</si>
  <si>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</si>
  <si>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</si>
  <si>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</si>
  <si>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</si>
  <si>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</si>
  <si>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</si>
  <si>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</si>
  <si>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</si>
  <si>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</si>
  <si>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</si>
  <si>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</si>
  <si>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</si>
  <si>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</si>
  <si>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</si>
  <si>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</si>
  <si>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</si>
  <si>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</si>
  <si>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</si>
  <si>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</si>
  <si>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</si>
  <si>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</si>
  <si>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</si>
  <si>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</si>
  <si>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</si>
  <si>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</si>
  <si>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</si>
  <si>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</si>
  <si>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</si>
  <si>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</si>
  <si>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</si>
  <si>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</si>
  <si>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</si>
  <si>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</si>
  <si>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</si>
  <si>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</si>
  <si>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</si>
  <si>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</si>
  <si>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</si>
  <si>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</si>
  <si>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</si>
  <si>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</si>
  <si>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</si>
  <si>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</si>
  <si>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</si>
  <si>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</si>
  <si>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</si>
  <si>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</si>
  <si>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</si>
  <si>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</si>
  <si>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</si>
  <si>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</si>
  <si>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</si>
  <si>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</si>
  <si>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</si>
  <si>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</si>
  <si>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</si>
  <si>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</si>
  <si>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</si>
  <si>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</si>
  <si>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</si>
  <si>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</si>
  <si>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</si>
  <si>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</si>
  <si>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</si>
  <si>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</si>
  <si>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</si>
  <si>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</si>
  <si>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</si>
  <si>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</si>
  <si>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</si>
  <si>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</si>
  <si>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</si>
  <si>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</si>
  <si>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</si>
  <si>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</si>
  <si>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</si>
  <si>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</si>
  <si>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</si>
  <si>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</si>
  <si>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</si>
  <si>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</si>
  <si>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</si>
  <si>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</si>
  <si>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</si>
  <si>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</si>
  <si>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</si>
  <si>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</si>
  <si>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</si>
  <si>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</si>
  <si>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</si>
  <si>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</si>
  <si>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</si>
  <si>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</si>
  <si>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</si>
  <si>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</si>
  <si>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</si>
  <si>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</si>
  <si>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</si>
  <si>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</si>
  <si>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</si>
  <si>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</si>
  <si>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</si>
  <si>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</si>
  <si>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</si>
  <si>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</si>
  <si>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</si>
  <si>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</si>
  <si>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</si>
  <si>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</si>
  <si>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</si>
  <si>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</si>
  <si>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</si>
  <si>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</si>
  <si>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</si>
  <si>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</si>
  <si>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</si>
  <si>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</si>
  <si>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</si>
  <si>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</si>
  <si>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</si>
  <si>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</si>
  <si>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</si>
  <si>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</si>
  <si>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</si>
  <si>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</si>
  <si>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</si>
  <si>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</si>
  <si>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</si>
  <si>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</si>
  <si>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</si>
  <si>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</si>
  <si>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</si>
  <si>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</si>
  <si>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</si>
  <si>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</si>
  <si>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</si>
  <si>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</si>
  <si>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</si>
  <si>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</si>
  <si>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</si>
  <si>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</si>
  <si>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</si>
  <si>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</si>
  <si>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</si>
  <si>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</si>
  <si>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</si>
  <si>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</si>
  <si>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</si>
  <si>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</si>
  <si>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</si>
  <si>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</si>
  <si>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</si>
  <si>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</si>
  <si>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</si>
  <si>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</si>
  <si>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</si>
  <si>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</si>
  <si>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</si>
  <si>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</si>
  <si>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</si>
  <si>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</si>
  <si>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</si>
  <si>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</si>
  <si>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</si>
  <si>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</si>
  <si>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</si>
  <si>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</si>
  <si>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</si>
  <si>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</si>
  <si>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</si>
  <si>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</si>
  <si>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</si>
  <si>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</si>
  <si>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</si>
  <si>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</si>
  <si>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</si>
  <si>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</si>
  <si>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</si>
  <si>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</si>
  <si>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</si>
  <si>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</si>
  <si>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</si>
  <si>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</si>
  <si>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</si>
  <si>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</si>
  <si>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</si>
  <si>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</si>
  <si>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</si>
  <si>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</si>
  <si>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</si>
  <si>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</si>
  <si>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</si>
  <si>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</si>
  <si>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</si>
  <si>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</si>
  <si>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</si>
  <si>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</si>
  <si>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</si>
  <si>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</si>
  <si>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</si>
  <si>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</si>
  <si>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</si>
  <si>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</si>
  <si>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</si>
  <si>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</si>
  <si>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</si>
  <si>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</si>
  <si>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</si>
  <si>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</si>
  <si>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</si>
  <si>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</si>
  <si>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</si>
  <si>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</si>
  <si>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</si>
  <si>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</si>
  <si>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</si>
  <si>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</si>
  <si>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</si>
  <si>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</si>
  <si>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</si>
  <si>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</si>
  <si>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</si>
  <si>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</si>
  <si>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</si>
  <si>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</si>
  <si>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</si>
  <si>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</si>
  <si>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</si>
  <si>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</si>
  <si>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</si>
  <si>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</si>
  <si>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</si>
  <si>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</si>
  <si>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</si>
  <si>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</si>
  <si>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</si>
  <si>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</si>
  <si>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</si>
  <si>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</si>
  <si>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</si>
  <si>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</si>
  <si>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</si>
  <si>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</si>
  <si>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</si>
  <si>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</si>
  <si>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</si>
  <si>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</si>
  <si>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</si>
  <si>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</si>
  <si>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</si>
  <si>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</si>
  <si>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</si>
  <si>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</si>
  <si>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</si>
  <si>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</si>
  <si>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</si>
  <si>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</si>
  <si>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</si>
  <si>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</si>
  <si>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</si>
  <si>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</si>
  <si>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</si>
  <si>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</si>
  <si>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</si>
  <si>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</si>
  <si>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</si>
  <si>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</si>
  <si>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</si>
  <si>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</si>
  <si>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</si>
  <si>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</si>
  <si>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</si>
  <si>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</si>
  <si>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</si>
  <si>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</si>
  <si>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</si>
  <si>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</si>
  <si>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</si>
  <si>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</si>
  <si>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</si>
  <si>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</si>
  <si>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</si>
  <si>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</si>
  <si>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</si>
  <si>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</si>
  <si>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</si>
  <si>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</si>
  <si>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</si>
  <si>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</si>
  <si>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</si>
  <si>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</si>
  <si>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</si>
  <si>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</si>
  <si>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</si>
  <si>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</si>
  <si>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</si>
  <si>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</si>
  <si>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</si>
  <si>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</si>
  <si>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</si>
  <si>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</si>
  <si>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</si>
  <si>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</si>
  <si>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</si>
  <si>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</si>
  <si>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</si>
  <si>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</si>
  <si>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</si>
  <si>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</si>
  <si>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</si>
  <si>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</si>
  <si>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</si>
  <si>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</si>
  <si>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</si>
  <si>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</si>
  <si>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</si>
  <si>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</si>
  <si>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</si>
  <si>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</si>
  <si>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</si>
  <si>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</si>
  <si>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</si>
  <si>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</si>
  <si>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</si>
  <si>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</si>
  <si>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</si>
  <si>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</si>
  <si>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</si>
  <si>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</si>
  <si>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</si>
  <si>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</si>
  <si>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</si>
  <si>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</si>
  <si>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</si>
  <si>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</si>
  <si>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</si>
  <si>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</si>
  <si>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</si>
  <si>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</si>
  <si>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</si>
  <si>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</si>
  <si>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</si>
  <si>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</si>
  <si>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</si>
  <si>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</si>
  <si>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</si>
  <si>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</si>
  <si>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</si>
  <si>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</si>
  <si>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</si>
  <si>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</si>
  <si>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</si>
  <si>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</si>
  <si>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</si>
  <si>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</si>
  <si>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</si>
  <si>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</si>
  <si>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</si>
  <si>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</si>
  <si>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</si>
  <si>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</si>
  <si>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</si>
  <si>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</si>
  <si>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</si>
  <si>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</si>
  <si>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</si>
  <si>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</si>
  <si>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</si>
  <si>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</si>
  <si>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</si>
  <si>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</si>
  <si>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</si>
  <si>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</si>
  <si>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</si>
  <si>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</si>
  <si>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</si>
  <si>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</si>
  <si>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</si>
  <si>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</si>
  <si>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</si>
  <si>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</si>
  <si>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</si>
  <si>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</si>
  <si>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</si>
  <si>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</si>
  <si>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</si>
  <si>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</si>
  <si>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</si>
  <si>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</si>
  <si>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</si>
  <si>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</si>
  <si>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</si>
  <si>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</si>
  <si>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</si>
  <si>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</si>
  <si>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</si>
  <si>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</si>
  <si>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</si>
  <si>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</si>
  <si>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</si>
  <si>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</si>
  <si>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</si>
  <si>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</si>
  <si>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</si>
  <si>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</si>
  <si>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</si>
  <si>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</si>
  <si>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</si>
  <si>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</si>
  <si>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</si>
  <si>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</si>
  <si>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</si>
  <si>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</si>
  <si>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</si>
  <si>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</si>
  <si>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</si>
  <si>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</si>
  <si>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</si>
  <si>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</si>
  <si>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</si>
  <si>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</si>
  <si>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</si>
  <si>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</si>
  <si>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</si>
  <si>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</si>
  <si>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</si>
  <si>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</si>
  <si>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</si>
  <si>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</si>
  <si>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</si>
  <si>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</si>
  <si>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</si>
  <si>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</si>
  <si>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</si>
  <si>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</si>
  <si>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</si>
  <si>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</si>
  <si>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</si>
  <si>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</si>
  <si>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</si>
  <si>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</si>
  <si>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</si>
  <si>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</si>
  <si>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</si>
  <si>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</si>
  <si>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</si>
  <si>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</si>
  <si>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</si>
  <si>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</si>
  <si>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</si>
  <si>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</si>
  <si>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</si>
  <si>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</si>
  <si>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</si>
  <si>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</si>
  <si>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</si>
  <si>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</si>
  <si>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</si>
  <si>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</si>
  <si>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</si>
  <si>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</si>
  <si>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</si>
  <si>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</si>
  <si>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</si>
  <si>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</si>
  <si>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</si>
  <si>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</si>
  <si>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</si>
  <si>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</si>
  <si>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</si>
  <si>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</si>
  <si>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</si>
  <si>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</si>
  <si>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</si>
  <si>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</si>
  <si>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</si>
  <si>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</si>
  <si>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</si>
  <si>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</si>
  <si>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</si>
  <si>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</si>
  <si>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</si>
  <si>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</si>
  <si>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</si>
  <si>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</si>
  <si>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</si>
  <si>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</si>
  <si>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</si>
  <si>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</si>
  <si>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</si>
  <si>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</si>
  <si>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</si>
  <si>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</si>
  <si>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</si>
  <si>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</si>
  <si>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</si>
  <si>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</si>
  <si>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</si>
  <si>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</si>
  <si>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</si>
  <si>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</si>
  <si>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</si>
  <si>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</si>
  <si>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</si>
  <si>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</si>
  <si>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</si>
  <si>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</si>
  <si>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</si>
  <si>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</si>
  <si>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</si>
  <si>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</si>
  <si>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</si>
  <si>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</si>
  <si>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</si>
  <si>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</si>
  <si>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</si>
  <si>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</si>
  <si>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</si>
  <si>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</si>
  <si>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</si>
  <si>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</si>
  <si>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</si>
  <si>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</si>
  <si>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</si>
  <si>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</si>
  <si>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</si>
  <si>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</si>
  <si>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</si>
  <si>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</si>
  <si>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</si>
  <si>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</si>
  <si>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</si>
  <si>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</si>
  <si>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</si>
  <si>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</si>
  <si>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</si>
  <si>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</si>
  <si>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</si>
  <si>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</si>
  <si>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</si>
  <si>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</si>
  <si>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</si>
  <si>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</si>
  <si>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</si>
  <si>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</si>
  <si>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</si>
  <si>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</si>
  <si>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</si>
  <si>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</si>
  <si>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</si>
  <si>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</si>
  <si>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</si>
  <si>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</si>
  <si>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</si>
  <si>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</si>
  <si>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</si>
  <si>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</si>
  <si>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</si>
  <si>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</si>
  <si>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</si>
  <si>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</si>
  <si>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</si>
  <si>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</si>
  <si>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</si>
  <si>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</si>
  <si>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</si>
  <si>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</si>
  <si>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</si>
  <si>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</si>
  <si>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</si>
  <si>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</si>
  <si>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</si>
  <si>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</si>
  <si>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</si>
  <si>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</si>
  <si>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</si>
  <si>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</si>
  <si>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</si>
  <si>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</si>
  <si>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</si>
  <si>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</si>
  <si>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</si>
  <si>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</si>
  <si>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</si>
  <si>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</si>
  <si>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</si>
  <si>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</si>
  <si>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</si>
  <si>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</si>
  <si>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</si>
  <si>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</si>
  <si>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</si>
  <si>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</si>
  <si>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</si>
  <si>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</si>
  <si>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</si>
  <si>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</si>
  <si>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</si>
  <si>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</si>
  <si>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</si>
  <si>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</si>
  <si>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</si>
  <si>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</si>
  <si>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</si>
  <si>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</si>
  <si>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</si>
  <si>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</si>
  <si>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</si>
  <si>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</si>
  <si>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</si>
  <si>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</si>
  <si>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</si>
  <si>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</si>
  <si>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</si>
  <si>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</si>
  <si>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</si>
  <si>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</si>
  <si>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</si>
  <si>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</si>
  <si>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</si>
  <si>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</si>
  <si>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</si>
  <si>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</si>
  <si>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</si>
  <si>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</si>
  <si>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</si>
  <si>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</si>
  <si>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</si>
  <si>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</si>
  <si>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</si>
  <si>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</si>
  <si>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</si>
  <si>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</si>
  <si>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</si>
  <si>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</si>
  <si>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</si>
  <si>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</si>
  <si>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</si>
  <si>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</si>
  <si>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</si>
  <si>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</si>
  <si>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</si>
  <si>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</si>
  <si>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</si>
  <si>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</si>
  <si>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</si>
  <si>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</si>
  <si>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</si>
  <si>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</si>
  <si>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</si>
  <si>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</si>
  <si>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</si>
  <si>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</si>
  <si>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</si>
  <si>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</si>
  <si>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</si>
  <si>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</si>
  <si>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</si>
  <si>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</si>
  <si>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</si>
  <si>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</si>
  <si>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</si>
  <si>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</si>
  <si>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</si>
  <si>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</si>
  <si>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</si>
  <si>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</si>
  <si>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</si>
  <si>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</si>
  <si>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</si>
  <si>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</si>
  <si>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</si>
  <si>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</si>
  <si>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</si>
  <si>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</si>
  <si>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</si>
  <si>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</si>
  <si>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</si>
  <si>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</si>
  <si>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</si>
  <si>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</si>
  <si>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</si>
  <si>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</si>
  <si>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</si>
  <si>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</si>
  <si>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</si>
  <si>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</si>
  <si>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</si>
  <si>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</si>
  <si>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</si>
  <si>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</si>
  <si>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</si>
  <si>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</si>
  <si>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</si>
  <si>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</si>
  <si>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</si>
  <si>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</si>
  <si>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</si>
  <si>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</si>
  <si>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</si>
  <si>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</si>
  <si>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</si>
  <si>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</si>
  <si>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</si>
  <si>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</si>
  <si>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</si>
  <si>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</si>
  <si>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</si>
  <si>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</si>
  <si>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</si>
  <si>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</si>
  <si>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</si>
  <si>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</si>
  <si>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</si>
  <si>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</si>
  <si>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</si>
  <si>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</si>
  <si>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</si>
  <si>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</si>
  <si>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</si>
  <si>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</si>
  <si>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</si>
  <si>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</si>
  <si>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</si>
  <si>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</si>
  <si>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</si>
  <si>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</si>
  <si>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</si>
  <si>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</si>
  <si>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</si>
  <si>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</si>
  <si>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</si>
  <si>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</si>
  <si>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</si>
  <si>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</si>
  <si>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</si>
  <si>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</si>
  <si>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</si>
  <si>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</si>
  <si>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</si>
  <si>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</si>
  <si>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</si>
  <si>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</si>
  <si>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</si>
  <si>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</si>
  <si>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</si>
  <si>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</si>
  <si>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</si>
  <si>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</si>
  <si>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</si>
  <si>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</si>
  <si>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</si>
  <si>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</si>
  <si>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</si>
  <si>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</si>
  <si>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</si>
  <si>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</si>
  <si>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</si>
  <si>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</si>
  <si>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</si>
  <si>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</si>
  <si>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</si>
  <si>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</si>
  <si>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</si>
  <si>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</si>
  <si>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</si>
  <si>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</si>
  <si>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</si>
  <si>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</si>
  <si>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</si>
  <si>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</si>
  <si>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</si>
  <si>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</si>
  <si>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</si>
  <si>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</si>
  <si>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</si>
  <si>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</si>
  <si>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</si>
  <si>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</si>
  <si>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</si>
  <si>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</si>
  <si>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</si>
  <si>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</si>
  <si>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</si>
  <si>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</si>
  <si>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</si>
  <si>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</si>
  <si>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</si>
  <si>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</si>
  <si>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</si>
  <si>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</si>
  <si>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</si>
  <si>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</si>
  <si>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</si>
  <si>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</si>
  <si>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</si>
  <si>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</si>
  <si>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</si>
  <si>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</si>
  <si>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</si>
  <si>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</si>
  <si>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</si>
  <si>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</si>
  <si>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</si>
  <si>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</si>
  <si>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</si>
  <si>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</si>
  <si>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</si>
  <si>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</si>
  <si>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</si>
  <si>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</si>
  <si>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</si>
  <si>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</si>
  <si>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</si>
  <si>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</si>
  <si>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</si>
  <si>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</si>
  <si>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</si>
  <si>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</si>
  <si>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</si>
  <si>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</si>
  <si>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</si>
  <si>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</si>
  <si>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</si>
  <si>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</si>
  <si>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</si>
  <si>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</si>
  <si>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</si>
  <si>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</si>
  <si>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</si>
  <si>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</si>
  <si>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</si>
  <si>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</si>
  <si>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</si>
  <si>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</si>
  <si>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</si>
  <si>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</si>
  <si>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</si>
  <si>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</si>
  <si>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</si>
  <si>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</si>
  <si>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</si>
  <si>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</si>
  <si>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</si>
  <si>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</si>
  <si>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</si>
  <si>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</si>
  <si>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</si>
  <si>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</si>
  <si>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</si>
  <si>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</si>
  <si>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</si>
  <si>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</si>
  <si>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</si>
  <si>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</si>
  <si>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</si>
  <si>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</si>
  <si>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</si>
  <si>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</si>
  <si>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</si>
  <si>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</si>
  <si>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</si>
  <si>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</si>
  <si>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</si>
  <si>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</si>
  <si>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</si>
  <si>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</si>
  <si>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</si>
  <si>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</si>
  <si>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</si>
  <si>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</si>
  <si>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</si>
  <si>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</si>
  <si>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</si>
  <si>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</si>
  <si>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</si>
  <si>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</si>
  <si>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</si>
  <si>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</si>
  <si>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</si>
  <si>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</si>
  <si>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</si>
  <si>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</si>
  <si>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</si>
  <si>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</si>
  <si>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</si>
  <si>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</si>
  <si>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</si>
  <si>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</si>
  <si>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</si>
  <si>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</si>
  <si>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</si>
  <si>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</si>
  <si>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</si>
  <si>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</si>
  <si>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</si>
  <si>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</si>
  <si>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</si>
  <si>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</si>
  <si>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</si>
  <si>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</si>
  <si>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</si>
  <si>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</si>
  <si>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</si>
  <si>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</si>
  <si>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</si>
  <si>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</si>
  <si>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</si>
  <si>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</si>
  <si>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</si>
  <si>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</si>
  <si>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</si>
  <si>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</si>
  <si>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</si>
  <si>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</si>
  <si>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</si>
  <si>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</si>
  <si>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</si>
  <si>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</si>
  <si>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</si>
  <si>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</si>
  <si>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</si>
  <si>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</si>
  <si>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</si>
  <si>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</si>
  <si>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</si>
  <si>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</si>
  <si>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</si>
  <si>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</si>
  <si>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</si>
  <si>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</si>
  <si>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</si>
  <si>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</si>
  <si>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</si>
  <si>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</si>
  <si>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</si>
  <si>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</si>
  <si>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</si>
  <si>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</si>
  <si>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</si>
  <si>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</si>
  <si>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</si>
  <si>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</si>
  <si>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</si>
  <si>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</si>
  <si>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</si>
  <si>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</si>
  <si>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</si>
  <si>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</si>
  <si>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</si>
  <si>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</si>
  <si>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</si>
  <si>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</si>
  <si>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</si>
  <si>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</si>
  <si>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</si>
  <si>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</si>
  <si>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</si>
  <si>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</si>
  <si>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</si>
  <si>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</si>
  <si>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</si>
  <si>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</si>
  <si>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</si>
  <si>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</si>
  <si>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</si>
  <si>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</si>
  <si>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</si>
  <si>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</si>
  <si>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</si>
  <si>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</si>
  <si>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</si>
  <si>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</si>
  <si>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</si>
  <si>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</si>
  <si>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</si>
  <si>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</si>
  <si>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</si>
  <si>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</si>
  <si>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</si>
  <si>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</si>
  <si>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</si>
  <si>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</si>
  <si>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</si>
  <si>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</si>
  <si>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</si>
  <si>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</si>
  <si>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</si>
  <si>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</si>
  <si>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</si>
  <si>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</si>
  <si>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</si>
  <si>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</si>
  <si>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</si>
  <si>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</si>
  <si>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</si>
  <si>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</si>
  <si>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</si>
  <si>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</si>
  <si>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</si>
  <si>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</si>
  <si>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</si>
  <si>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</si>
  <si>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</si>
  <si>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</si>
  <si>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</si>
  <si>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</si>
  <si>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</si>
  <si>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</si>
  <si>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</si>
  <si>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</si>
  <si>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</si>
  <si>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</si>
  <si>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</si>
  <si>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</si>
  <si>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</si>
  <si>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</si>
  <si>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</si>
  <si>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</si>
  <si>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</si>
  <si>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</si>
  <si>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</si>
  <si>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</si>
  <si>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</si>
  <si>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</si>
  <si>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</si>
  <si>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</si>
  <si>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</si>
  <si>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</si>
  <si>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</si>
  <si>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</si>
  <si>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</si>
  <si>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</si>
  <si>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</si>
  <si>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</si>
  <si>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</si>
  <si>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</si>
  <si>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</si>
  <si>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</si>
  <si>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</si>
  <si>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</si>
  <si>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</si>
  <si>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</si>
  <si>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</si>
  <si>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</si>
  <si>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</si>
  <si>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</si>
  <si>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</si>
  <si>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</si>
  <si>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</si>
  <si>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</si>
  <si>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</si>
  <si>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</si>
  <si>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</si>
  <si>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</si>
  <si>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</si>
  <si>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</si>
  <si>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</si>
  <si>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</si>
  <si>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</si>
  <si>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</si>
  <si>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</si>
  <si>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</si>
  <si>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</si>
  <si>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</si>
  <si>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</si>
  <si>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</si>
  <si>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</si>
  <si>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</si>
  <si>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</si>
  <si>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</si>
  <si>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</si>
  <si>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</si>
  <si>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</si>
  <si>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</si>
  <si>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</si>
  <si>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</si>
  <si>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</si>
  <si>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</si>
  <si>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</si>
  <si>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</si>
  <si>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</si>
  <si>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</si>
  <si>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</si>
  <si>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</si>
  <si>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</si>
  <si>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</si>
  <si>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</si>
  <si>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</si>
  <si>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</si>
  <si>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</si>
  <si>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</si>
  <si>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</si>
  <si>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</si>
  <si>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</si>
  <si>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</si>
  <si>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</si>
  <si>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</si>
  <si>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</si>
  <si>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</si>
  <si>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</si>
  <si>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</si>
  <si>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</si>
  <si>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</si>
  <si>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</si>
  <si>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</si>
  <si>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</si>
  <si>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</si>
  <si>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</si>
  <si>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</si>
  <si>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</si>
  <si>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</si>
  <si>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</si>
  <si>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</si>
  <si>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</si>
  <si>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</si>
  <si>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</si>
  <si>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</si>
  <si>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</si>
  <si>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</si>
  <si>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</si>
  <si>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</si>
  <si>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</si>
  <si>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</si>
  <si>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</si>
  <si>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</si>
  <si>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</si>
  <si>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</si>
  <si>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</si>
  <si>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</si>
  <si>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</si>
  <si>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</si>
  <si>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</si>
  <si>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</si>
  <si>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</si>
  <si>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</si>
  <si>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</si>
  <si>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</si>
  <si>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</si>
  <si>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</si>
  <si>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</si>
  <si>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</si>
  <si>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</si>
  <si>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</si>
  <si>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</si>
  <si>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</si>
  <si>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</si>
  <si>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</si>
  <si>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</si>
  <si>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</si>
  <si>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</si>
  <si>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</si>
  <si>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</si>
  <si>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</si>
  <si>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</si>
  <si>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</si>
  <si>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</si>
  <si>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</si>
  <si>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</si>
  <si>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</si>
  <si>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</si>
  <si>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</si>
  <si>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</si>
  <si>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</si>
  <si>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</si>
  <si>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</si>
  <si>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</si>
  <si>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</si>
  <si>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</si>
  <si>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</si>
  <si>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</si>
  <si>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</si>
  <si>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</si>
  <si>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</si>
  <si>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</si>
  <si>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</si>
  <si>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</si>
  <si>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</si>
  <si>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</si>
  <si>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</si>
  <si>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</si>
  <si>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</si>
  <si>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</si>
  <si>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</si>
  <si>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</si>
  <si>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</si>
  <si>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</si>
  <si>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</si>
  <si>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</si>
  <si>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</si>
  <si>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</si>
  <si>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</si>
  <si>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</si>
  <si>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</si>
  <si>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</si>
  <si>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</si>
  <si>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</si>
  <si>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</si>
  <si>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</si>
  <si>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</si>
  <si>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</si>
  <si>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</si>
  <si>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</si>
  <si>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</si>
  <si>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</si>
  <si>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</si>
  <si>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</si>
  <si>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</si>
  <si>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</si>
  <si>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</si>
  <si>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</si>
  <si>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</si>
  <si>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</si>
  <si>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</si>
  <si>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</si>
  <si>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</si>
  <si>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</si>
  <si>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</si>
  <si>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</si>
  <si>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</si>
  <si>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</si>
  <si>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</si>
  <si>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</si>
  <si>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</si>
  <si>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</si>
  <si>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</si>
  <si>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</si>
  <si>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</si>
  <si>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</si>
  <si>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</si>
  <si>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</si>
  <si>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</si>
  <si>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</si>
  <si>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</si>
  <si>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</si>
  <si>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</si>
  <si>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</si>
  <si>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</si>
  <si>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</si>
  <si>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</si>
  <si>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</si>
  <si>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</si>
  <si>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</si>
  <si>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</si>
  <si>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</si>
  <si>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</si>
  <si>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</si>
  <si>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</si>
  <si>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</si>
  <si>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</si>
  <si>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</si>
  <si>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</si>
  <si>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</si>
  <si>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</si>
  <si>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</si>
  <si>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</si>
  <si>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</si>
  <si>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</si>
  <si>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</si>
  <si>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</si>
  <si>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</si>
  <si>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</si>
  <si>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</si>
  <si>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</si>
  <si>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</si>
  <si>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</si>
  <si>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</si>
  <si>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</si>
  <si>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</si>
  <si>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</si>
  <si>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</si>
  <si>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</si>
  <si>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</si>
  <si>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</si>
  <si>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</si>
  <si>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</si>
  <si>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</si>
  <si>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</si>
  <si>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</si>
  <si>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</si>
  <si>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</si>
  <si>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</si>
  <si>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</si>
  <si>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</si>
  <si>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</si>
  <si>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</si>
  <si>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</si>
  <si>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</si>
  <si>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</si>
  <si>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</si>
  <si>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</si>
  <si>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</si>
  <si>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</si>
  <si>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</si>
  <si>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</si>
  <si>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</si>
  <si>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</si>
  <si>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</si>
  <si>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</si>
  <si>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</si>
  <si>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</si>
  <si>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</si>
  <si>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</si>
  <si>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</si>
  <si>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</si>
  <si>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</si>
  <si>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</si>
  <si>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</si>
  <si>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</si>
  <si>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</si>
  <si>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</si>
  <si>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</si>
  <si>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</si>
  <si>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</si>
  <si>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</si>
  <si>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</si>
  <si>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</si>
  <si>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</si>
  <si>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</si>
  <si>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</si>
  <si>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</si>
  <si>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</si>
  <si>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</si>
  <si>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</si>
  <si>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</si>
  <si>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</si>
  <si>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</si>
  <si>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</si>
  <si>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</si>
  <si>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</si>
  <si>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</si>
  <si>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</si>
  <si>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</si>
  <si>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</si>
  <si>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</si>
  <si>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</si>
  <si>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</si>
  <si>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</si>
  <si>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</si>
  <si>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</si>
  <si>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</si>
  <si>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</si>
  <si>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</si>
  <si>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</si>
  <si>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</si>
  <si>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</si>
  <si>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</si>
  <si>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</si>
  <si>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</si>
  <si>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</si>
  <si>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</si>
  <si>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</si>
  <si>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</si>
  <si>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</si>
  <si>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</si>
  <si>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</si>
  <si>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</si>
  <si>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</si>
  <si>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</si>
  <si>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</si>
  <si>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</si>
  <si>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</si>
  <si>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</si>
  <si>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</si>
  <si>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</si>
  <si>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</si>
  <si>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</si>
  <si>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</si>
  <si>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</si>
  <si>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</si>
  <si>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</si>
  <si>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</si>
  <si>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</si>
  <si>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</si>
  <si>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</si>
  <si>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</si>
  <si>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</si>
  <si>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</si>
  <si>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</si>
  <si>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</si>
  <si>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</si>
  <si>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</si>
  <si>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</si>
  <si>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</si>
  <si>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</si>
  <si>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</si>
  <si>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</si>
  <si>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</si>
  <si>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</si>
  <si>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</si>
  <si>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</si>
  <si>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</si>
  <si>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</si>
  <si>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</si>
  <si>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</si>
  <si>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</si>
  <si>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</si>
  <si>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</si>
  <si>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</si>
  <si>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</si>
  <si>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</si>
  <si>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</si>
  <si>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</si>
  <si>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</si>
  <si>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</si>
  <si>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</si>
  <si>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</si>
  <si>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</si>
  <si>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</si>
  <si>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</si>
  <si>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</si>
  <si>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</si>
  <si>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</si>
  <si>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</si>
  <si>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</si>
  <si>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</si>
  <si>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</si>
  <si>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</si>
  <si>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</si>
  <si>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</si>
  <si>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</si>
  <si>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</si>
  <si>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</si>
  <si>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</si>
  <si>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</si>
  <si>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</si>
  <si>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</si>
  <si>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</si>
  <si>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</si>
  <si>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</si>
  <si>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</si>
  <si>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</si>
  <si>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</si>
  <si>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</si>
  <si>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</si>
  <si>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</si>
  <si>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</si>
  <si>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</si>
  <si>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</si>
  <si>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</si>
  <si>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</si>
  <si>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</si>
  <si>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</si>
  <si>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</si>
  <si>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</si>
  <si>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</si>
  <si>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</si>
  <si>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</si>
  <si>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</si>
  <si>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</si>
  <si>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</si>
  <si>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</si>
  <si>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</si>
  <si>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</si>
  <si>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</si>
  <si>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</si>
  <si>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</si>
  <si>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</si>
  <si>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</si>
  <si>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</si>
  <si>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</si>
  <si>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</si>
  <si>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</si>
  <si>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</si>
  <si>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</si>
  <si>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</si>
  <si>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</si>
  <si>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</si>
  <si>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</si>
  <si>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</si>
  <si>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</si>
  <si>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</si>
  <si>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</si>
  <si>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</si>
  <si>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</si>
  <si>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</si>
  <si>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</si>
  <si>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</si>
  <si>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</si>
  <si>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</si>
  <si>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</si>
  <si>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</si>
  <si>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</si>
  <si>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</si>
  <si>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</si>
  <si>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</si>
  <si>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</si>
  <si>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</si>
  <si>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</si>
  <si>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</si>
  <si>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</si>
  <si>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</si>
  <si>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</si>
  <si>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</si>
  <si>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</si>
  <si>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</si>
  <si>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</si>
  <si>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</si>
  <si>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</si>
  <si>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</si>
  <si>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</si>
  <si>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</si>
  <si>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</si>
  <si>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</si>
  <si>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</si>
  <si>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</si>
  <si>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</si>
  <si>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</si>
  <si>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</si>
  <si>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</si>
  <si>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</si>
  <si>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</si>
  <si>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</si>
  <si>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</si>
  <si>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</si>
  <si>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</si>
  <si>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</si>
  <si>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</si>
  <si>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</si>
  <si>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</si>
  <si>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</si>
  <si>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</si>
  <si>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</si>
  <si>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</si>
  <si>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</si>
  <si>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</si>
  <si>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</si>
  <si>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</si>
  <si>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</si>
  <si>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</si>
  <si>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</si>
  <si>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</si>
  <si>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</si>
  <si>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</si>
  <si>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</si>
  <si>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</si>
  <si>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</si>
  <si>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</si>
  <si>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</si>
  <si>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</si>
  <si>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</si>
  <si>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</si>
  <si>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</si>
  <si>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</si>
  <si>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</si>
  <si>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</si>
  <si>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</si>
  <si>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</si>
  <si>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</si>
  <si>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</si>
  <si>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</si>
  <si>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</si>
  <si>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</si>
  <si>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</si>
  <si>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</si>
  <si>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</si>
  <si>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</si>
  <si>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</si>
  <si>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</si>
  <si>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</si>
  <si>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</si>
  <si>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</si>
  <si>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</si>
  <si>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</si>
  <si>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</si>
  <si>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</si>
  <si>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</si>
  <si>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</si>
  <si>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</si>
  <si>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</si>
  <si>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</si>
  <si>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</si>
  <si>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</si>
  <si>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</si>
  <si>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</si>
  <si>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</si>
  <si>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</si>
  <si>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</si>
  <si>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</si>
  <si>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</si>
  <si>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</si>
  <si>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</si>
  <si>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</si>
  <si>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</si>
  <si>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</si>
  <si>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</si>
  <si>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</si>
  <si>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</si>
  <si>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</si>
  <si>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</si>
  <si>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</si>
  <si>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</si>
  <si>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</si>
  <si>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</si>
  <si>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</si>
  <si>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</si>
  <si>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</si>
  <si>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</si>
  <si>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</si>
  <si>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</si>
  <si>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</si>
  <si>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</si>
  <si>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</si>
  <si>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</si>
  <si>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</si>
  <si>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</si>
  <si>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</si>
  <si>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</si>
  <si>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</si>
  <si>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</si>
  <si>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</si>
  <si>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</si>
  <si>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</si>
  <si>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</si>
  <si>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</si>
  <si>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</si>
  <si>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</si>
  <si>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</si>
  <si>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</si>
  <si>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</si>
  <si>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</si>
  <si>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</si>
  <si>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</si>
  <si>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</si>
  <si>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</si>
  <si>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</si>
  <si>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</si>
  <si>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</si>
  <si>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</si>
  <si>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</si>
  <si>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</si>
  <si>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</si>
  <si>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</si>
  <si>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</si>
  <si>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</si>
  <si>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</si>
  <si>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</si>
  <si>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</si>
  <si>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</si>
  <si>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</si>
  <si>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</si>
  <si>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</si>
  <si>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</si>
  <si>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</si>
  <si>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</si>
  <si>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</si>
  <si>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</si>
  <si>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</si>
  <si>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</si>
  <si>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</si>
  <si>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</si>
  <si>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</si>
  <si>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</si>
  <si>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</si>
  <si>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</si>
  <si>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</si>
  <si>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</si>
  <si>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</si>
  <si>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</si>
  <si>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</si>
  <si>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</si>
  <si>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</si>
  <si>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</si>
  <si>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</si>
  <si>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</si>
  <si>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</si>
  <si>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</si>
  <si>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</si>
  <si>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</si>
  <si>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</si>
  <si>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</si>
  <si>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</si>
  <si>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</si>
  <si>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</si>
  <si>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</si>
  <si>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</si>
  <si>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</si>
  <si>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</si>
  <si>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</si>
  <si>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</si>
  <si>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</si>
  <si>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</si>
  <si>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</si>
  <si>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</si>
  <si>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</si>
  <si>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</si>
  <si>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</si>
  <si>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</si>
  <si>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</si>
  <si>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</si>
  <si>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</si>
  <si>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</si>
  <si>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</si>
  <si>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</si>
  <si>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</si>
  <si>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</si>
  <si>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</si>
  <si>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</si>
  <si>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</si>
  <si>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</si>
  <si>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</si>
  <si>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</si>
  <si>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</si>
  <si>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</si>
  <si>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</si>
  <si>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</si>
  <si>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</si>
  <si>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</si>
  <si>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</si>
  <si>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</si>
  <si>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</si>
  <si>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</si>
  <si>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</si>
  <si>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</si>
  <si>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</si>
  <si>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</si>
  <si>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</si>
  <si>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</si>
  <si>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</si>
  <si>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</si>
  <si>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</si>
  <si>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</si>
  <si>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</si>
  <si>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</si>
  <si>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</si>
  <si>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</si>
  <si>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</si>
  <si>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</si>
  <si>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</si>
  <si>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</si>
  <si>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</si>
  <si>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</si>
  <si>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</si>
  <si>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</si>
  <si>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</si>
  <si>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</si>
  <si>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</si>
  <si>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</si>
  <si>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</si>
  <si>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</si>
  <si>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</si>
  <si>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</si>
  <si>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</si>
  <si>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</si>
  <si>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</si>
  <si>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</si>
  <si>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</si>
  <si>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</si>
  <si>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</si>
  <si>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</si>
  <si>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</si>
  <si>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</si>
  <si>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</si>
  <si>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</si>
  <si>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</si>
  <si>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</si>
  <si>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</si>
  <si>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</si>
  <si>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</si>
  <si>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</si>
  <si>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</si>
  <si>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</si>
  <si>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</si>
  <si>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</si>
  <si>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</si>
  <si>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</si>
  <si>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</si>
  <si>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</si>
  <si>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</si>
  <si>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</si>
  <si>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</si>
  <si>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</si>
  <si>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</si>
  <si>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</si>
  <si>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</si>
  <si>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</si>
  <si>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</si>
  <si>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</si>
  <si>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</si>
  <si>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</si>
  <si>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</si>
  <si>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</si>
  <si>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</si>
  <si>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</si>
  <si>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</si>
  <si>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</si>
  <si>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</si>
  <si>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</si>
  <si>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</si>
  <si>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</si>
  <si>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</si>
  <si>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</si>
  <si>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</si>
  <si>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</si>
  <si>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</si>
  <si>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</si>
  <si>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</si>
  <si>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</si>
  <si>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</si>
  <si>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</si>
  <si>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</si>
  <si>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</si>
  <si>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</si>
  <si>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</si>
  <si>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</si>
  <si>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</si>
  <si>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</si>
  <si>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</si>
  <si>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</si>
  <si>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</si>
  <si>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</si>
  <si>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</si>
  <si>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</si>
  <si>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</si>
  <si>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</si>
  <si>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</si>
  <si>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</si>
  <si>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</si>
  <si>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</si>
  <si>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</si>
  <si>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</si>
  <si>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</si>
  <si>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</si>
  <si>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</si>
  <si>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</si>
  <si>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</si>
  <si>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</si>
  <si>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</si>
  <si>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</si>
  <si>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</si>
  <si>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</si>
  <si>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</si>
  <si>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</si>
  <si>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</si>
  <si>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</si>
  <si>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</si>
  <si>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</si>
  <si>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</si>
  <si>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</si>
  <si>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</si>
  <si>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</si>
  <si>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</si>
  <si>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</si>
  <si>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</si>
  <si>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</si>
  <si>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</si>
  <si>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</si>
  <si>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</si>
  <si>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</si>
  <si>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</si>
  <si>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</si>
  <si>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</si>
  <si>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</si>
  <si>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</si>
  <si>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</si>
  <si>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</si>
  <si>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</si>
  <si>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</si>
  <si>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</si>
  <si>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</si>
  <si>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</si>
  <si>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</si>
  <si>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</si>
  <si>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</si>
  <si>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</si>
  <si>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</si>
  <si>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</si>
  <si>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</si>
  <si>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</si>
  <si>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</si>
  <si>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</si>
  <si>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</si>
  <si>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</si>
  <si>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</si>
  <si>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</si>
  <si>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</si>
  <si>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</si>
  <si>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</si>
  <si>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</si>
  <si>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</si>
  <si>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</si>
  <si>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</si>
  <si>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</si>
  <si>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</si>
  <si>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</si>
  <si>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</si>
  <si>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</si>
  <si>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</si>
  <si>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</si>
  <si>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</si>
  <si>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</si>
  <si>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</si>
  <si>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</si>
  <si>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</si>
  <si>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</si>
  <si>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</si>
  <si>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</si>
  <si>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</si>
  <si>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</si>
  <si>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</si>
  <si>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</si>
  <si>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</si>
  <si>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</si>
  <si>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</si>
  <si>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</si>
  <si>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</si>
  <si>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</si>
  <si>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</si>
  <si>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</si>
  <si>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</si>
  <si>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</si>
  <si>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</si>
  <si>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</si>
  <si>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</si>
  <si>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</si>
  <si>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</si>
  <si>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</si>
  <si>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</si>
  <si>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</si>
  <si>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</si>
  <si>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</si>
  <si>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</si>
  <si>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</si>
  <si>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</si>
  <si>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</si>
  <si>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</si>
  <si>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</si>
  <si>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</si>
  <si>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</si>
  <si>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</si>
  <si>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</si>
  <si>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</si>
  <si>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</si>
  <si>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</si>
  <si>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</si>
  <si>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</si>
  <si>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</si>
  <si>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</si>
  <si>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</si>
  <si>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</si>
  <si>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</si>
  <si>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</si>
  <si>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</si>
  <si>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</si>
  <si>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</si>
  <si>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</si>
  <si>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</si>
  <si>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</si>
  <si>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</si>
  <si>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</si>
  <si>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</si>
  <si>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</si>
  <si>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</si>
  <si>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</si>
  <si>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</si>
  <si>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</si>
  <si>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</si>
  <si>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</si>
  <si>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</si>
  <si>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</si>
  <si>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</si>
  <si>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</si>
  <si>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</si>
  <si>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</si>
  <si>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</si>
  <si>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</si>
  <si>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</si>
  <si>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</si>
  <si>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</si>
  <si>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</si>
  <si>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</si>
  <si>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</si>
  <si>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</si>
  <si>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</si>
  <si>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</si>
  <si>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</si>
  <si>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</si>
  <si>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</si>
  <si>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</si>
  <si>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</si>
  <si>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</si>
  <si>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</si>
  <si>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</si>
  <si>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</si>
  <si>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</si>
  <si>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</si>
  <si>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</si>
  <si>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</si>
  <si>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</si>
  <si>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</si>
  <si>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</si>
  <si>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</si>
  <si>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</si>
  <si>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</si>
  <si>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</si>
  <si>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</si>
  <si>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</si>
  <si>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</si>
  <si>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</si>
  <si>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</si>
  <si>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</si>
  <si>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</si>
  <si>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</si>
  <si>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</si>
  <si>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</si>
  <si>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</si>
  <si>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</si>
  <si>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</si>
  <si>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</si>
  <si>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</si>
  <si>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</si>
  <si>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</si>
  <si>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</si>
  <si>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</si>
  <si>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</si>
  <si>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</si>
  <si>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</si>
  <si>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</si>
  <si>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</si>
  <si>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</si>
  <si>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</si>
  <si>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</si>
  <si>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</si>
  <si>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</si>
  <si>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</si>
  <si>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</si>
  <si>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</si>
  <si>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</si>
  <si>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</si>
  <si>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</si>
  <si>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</si>
  <si>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</si>
  <si>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</si>
  <si>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</si>
  <si>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</si>
  <si>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</si>
  <si>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</si>
  <si>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</si>
  <si>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</si>
  <si>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</si>
  <si>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</si>
  <si>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</si>
  <si>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</si>
  <si>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</si>
  <si>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</si>
  <si>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</si>
  <si>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</si>
  <si>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</si>
  <si>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</si>
  <si>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</si>
  <si>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</si>
  <si>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</si>
  <si>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</si>
  <si>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</si>
  <si>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</si>
  <si>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</si>
  <si>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</si>
  <si>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</si>
  <si>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</si>
  <si>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</si>
  <si>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</si>
  <si>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</si>
  <si>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</si>
  <si>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</si>
  <si>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</si>
  <si>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</si>
  <si>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</si>
  <si>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</si>
  <si>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</si>
  <si>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</si>
  <si>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</si>
  <si>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</si>
  <si>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</si>
  <si>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</si>
  <si>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</si>
  <si>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</si>
  <si>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</si>
  <si>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</si>
  <si>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</si>
  <si>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</si>
  <si>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</si>
  <si>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</si>
  <si>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</si>
  <si>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</si>
  <si>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</si>
  <si>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</si>
  <si>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</si>
  <si>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</si>
  <si>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</si>
  <si>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</si>
  <si>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</si>
  <si>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</si>
  <si>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</si>
  <si>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</si>
  <si>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</si>
  <si>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</si>
  <si>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</si>
  <si>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</si>
  <si>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</si>
  <si>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</si>
  <si>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</si>
  <si>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</si>
  <si>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</si>
  <si>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</si>
  <si>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</si>
  <si>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</si>
  <si>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</si>
  <si>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</si>
  <si>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</si>
  <si>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</si>
  <si>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</si>
  <si>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</si>
  <si>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</si>
  <si>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</si>
  <si>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</si>
  <si>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</si>
  <si>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</si>
  <si>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</si>
  <si>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</si>
  <si>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</si>
  <si>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</si>
  <si>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</si>
  <si>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</si>
  <si>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</si>
  <si>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</si>
  <si>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</si>
  <si>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</si>
  <si>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</si>
  <si>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</si>
  <si>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</si>
  <si>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</si>
  <si>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</si>
  <si>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</si>
  <si>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</si>
  <si>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</si>
  <si>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</si>
  <si>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</si>
  <si>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</si>
  <si>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</si>
  <si>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</si>
  <si>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</si>
  <si>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</si>
  <si>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</si>
  <si>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</si>
  <si>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</si>
  <si>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</si>
  <si>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</si>
  <si>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</si>
  <si>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</si>
  <si>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</si>
  <si>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</si>
  <si>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</si>
  <si>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</si>
  <si>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</si>
  <si>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</si>
  <si>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</si>
  <si>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</si>
  <si>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</si>
  <si>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</si>
  <si>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</si>
  <si>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</si>
  <si>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</si>
  <si>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</si>
  <si>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</si>
  <si>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</si>
  <si>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</si>
  <si>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</si>
  <si>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</si>
  <si>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</si>
  <si>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</si>
  <si>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</si>
  <si>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</si>
  <si>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</si>
  <si>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</si>
  <si>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</si>
  <si>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</si>
  <si>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</si>
  <si>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</si>
  <si>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</si>
  <si>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</si>
  <si>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</si>
  <si>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</si>
  <si>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</si>
  <si>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</si>
  <si>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</si>
  <si>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</si>
  <si>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</si>
  <si>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</si>
  <si>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</si>
  <si>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</si>
  <si>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</si>
  <si>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</si>
  <si>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</si>
  <si>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</si>
  <si>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</si>
  <si>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</si>
  <si>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</si>
  <si>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</si>
  <si>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</si>
  <si>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</si>
  <si>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</si>
  <si>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</si>
  <si>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</si>
  <si>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</si>
  <si>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</si>
  <si>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</si>
  <si>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</si>
  <si>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</si>
  <si>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</si>
  <si>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</si>
  <si>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</si>
  <si>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</si>
  <si>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</si>
  <si>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</si>
  <si>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</si>
  <si>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</si>
  <si>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</si>
  <si>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</si>
  <si>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</si>
  <si>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</si>
  <si>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</si>
  <si>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</si>
  <si>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</si>
  <si>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</si>
  <si>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</si>
  <si>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</si>
  <si>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</si>
  <si>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</si>
  <si>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</si>
  <si>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</si>
  <si>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</si>
  <si>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</si>
  <si>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</si>
  <si>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</si>
  <si>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</si>
  <si>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</si>
  <si>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</si>
  <si>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</si>
  <si>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</si>
  <si>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</si>
  <si>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</si>
  <si>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</si>
  <si>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</si>
  <si>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</si>
  <si>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</si>
  <si>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</si>
  <si>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</si>
  <si>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</si>
  <si>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</si>
  <si>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</si>
  <si>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</si>
  <si>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</si>
  <si>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</si>
  <si>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</si>
  <si>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</si>
  <si>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</si>
  <si>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</si>
  <si>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</si>
  <si>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</si>
  <si>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</si>
  <si>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</si>
  <si>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</si>
  <si>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</si>
  <si>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</si>
  <si>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</si>
  <si>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</si>
  <si>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</si>
  <si>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</si>
  <si>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</si>
  <si>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</si>
  <si>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</si>
  <si>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</si>
  <si>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</si>
  <si>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</si>
  <si>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</si>
  <si>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</si>
  <si>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</si>
  <si>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</si>
  <si>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</si>
  <si>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</si>
  <si>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</si>
  <si>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</si>
  <si>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</si>
  <si>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</si>
  <si>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</si>
  <si>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</si>
  <si>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</si>
  <si>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</si>
  <si>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</si>
  <si>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</si>
  <si>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</si>
  <si>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</si>
  <si>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</si>
  <si>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</si>
  <si>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</si>
  <si>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</si>
  <si>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</si>
  <si>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</si>
  <si>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</si>
  <si>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</si>
  <si>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</si>
  <si>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</si>
  <si>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</si>
  <si>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</si>
  <si>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</si>
  <si>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</si>
  <si>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</si>
  <si>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</si>
  <si>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</si>
  <si>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</si>
  <si>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</si>
  <si>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</si>
  <si>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</si>
  <si>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</si>
  <si>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</si>
  <si>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</si>
  <si>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</si>
  <si>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</si>
  <si>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</si>
  <si>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</si>
  <si>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</si>
  <si>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</si>
  <si>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</si>
  <si>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</si>
  <si>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</si>
  <si>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</si>
  <si>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</si>
  <si>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</si>
  <si>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</si>
  <si>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</si>
  <si>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</si>
  <si>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</si>
  <si>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</si>
  <si>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</si>
  <si>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</si>
  <si>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</si>
  <si>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</si>
  <si>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</si>
  <si>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</si>
  <si>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</si>
  <si>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</si>
  <si>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</si>
  <si>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</si>
  <si>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</si>
  <si>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</si>
  <si>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</si>
  <si>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</si>
  <si>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</si>
  <si>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</si>
  <si>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</si>
  <si>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</si>
  <si>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</si>
  <si>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</si>
  <si>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</si>
  <si>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</si>
  <si>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</si>
  <si>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</si>
  <si>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</si>
  <si>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</si>
  <si>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</si>
  <si>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</si>
  <si>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</si>
  <si>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</si>
  <si>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</si>
  <si>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</si>
  <si>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</si>
  <si>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</si>
  <si>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</si>
  <si>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</si>
  <si>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</si>
  <si>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</si>
  <si>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</si>
  <si>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</si>
  <si>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</si>
  <si>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</si>
  <si>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</si>
  <si>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</si>
  <si>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</si>
  <si>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</si>
  <si>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</si>
  <si>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</si>
  <si>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</si>
  <si>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</si>
  <si>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</si>
  <si>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</si>
  <si>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</si>
  <si>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</si>
  <si>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</si>
  <si>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</si>
  <si>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</si>
  <si>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</si>
  <si>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</si>
  <si>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</si>
  <si>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</si>
  <si>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</si>
  <si>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</si>
  <si>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</si>
  <si>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</si>
  <si>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</si>
  <si>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</si>
  <si>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</si>
  <si>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</si>
  <si>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</si>
  <si>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</si>
  <si>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</si>
  <si>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</si>
  <si>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</si>
  <si>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</si>
  <si>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</si>
  <si>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</si>
  <si>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</si>
  <si>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</si>
  <si>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</si>
  <si>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</si>
  <si>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</si>
  <si>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</si>
  <si>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</si>
  <si>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</si>
  <si>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</si>
  <si>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</si>
  <si>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</si>
  <si>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</si>
  <si>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</si>
  <si>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</si>
  <si>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</si>
  <si>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</si>
  <si>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</si>
  <si>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</si>
  <si>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</si>
  <si>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</si>
  <si>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</si>
  <si>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</si>
  <si>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</si>
  <si>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</si>
  <si>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</si>
  <si>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</si>
  <si>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</si>
  <si>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</si>
  <si>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</si>
  <si>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</si>
  <si>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</si>
  <si>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</si>
  <si>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</si>
  <si>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</si>
  <si>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</si>
  <si>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</si>
  <si>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</si>
  <si>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</si>
  <si>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</si>
  <si>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</si>
  <si>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</si>
  <si>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</si>
  <si>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</si>
  <si>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</si>
  <si>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</si>
  <si>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</si>
  <si>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</si>
  <si>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</si>
  <si>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</si>
  <si>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</si>
  <si>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</si>
  <si>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</si>
  <si>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</si>
  <si>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</si>
  <si>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</si>
  <si>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</si>
  <si>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</si>
  <si>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</si>
  <si>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</si>
  <si>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</si>
  <si>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</si>
  <si>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</si>
  <si>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</si>
  <si>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</si>
  <si>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</si>
  <si>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</si>
  <si>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</si>
  <si>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</si>
  <si>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</si>
  <si>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</si>
  <si>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</si>
  <si>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</si>
  <si>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</si>
  <si>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</si>
  <si>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</si>
  <si>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</si>
  <si>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</si>
  <si>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</si>
  <si>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</si>
  <si>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</si>
  <si>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</si>
  <si>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</si>
  <si>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</si>
  <si>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</si>
  <si>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</si>
  <si>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</si>
  <si>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</si>
  <si>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</si>
  <si>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</si>
  <si>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</si>
  <si>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</si>
  <si>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</si>
  <si>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</si>
  <si>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</si>
  <si>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</si>
  <si>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</si>
  <si>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</si>
  <si>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</si>
  <si>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</si>
  <si>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</si>
  <si>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</si>
  <si>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</si>
  <si>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</si>
  <si>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</si>
  <si>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</si>
  <si>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</si>
  <si>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</si>
  <si>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</si>
  <si>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</si>
  <si>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</si>
  <si>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</si>
  <si>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</si>
  <si>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</si>
  <si>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</si>
  <si>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</si>
  <si>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</si>
  <si>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</si>
  <si>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</si>
  <si>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</si>
  <si>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</si>
  <si>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</si>
  <si>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</si>
  <si>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</si>
  <si>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</si>
  <si>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</si>
  <si>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</si>
  <si>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</si>
  <si>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</si>
  <si>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</si>
  <si>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</si>
  <si>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</si>
  <si>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</si>
  <si>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</si>
  <si>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</si>
  <si>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</si>
  <si>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</si>
  <si>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</si>
  <si>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</si>
  <si>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</si>
  <si>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</si>
  <si>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</si>
  <si>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</si>
  <si>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</si>
  <si>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</si>
  <si>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</si>
  <si>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</si>
  <si>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</si>
  <si>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</si>
  <si>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</si>
  <si>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</si>
  <si>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</si>
  <si>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</si>
  <si>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</si>
  <si>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</si>
  <si>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</si>
  <si>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</si>
  <si>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</si>
  <si>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</si>
  <si>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</si>
  <si>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</si>
  <si>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</si>
  <si>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</si>
  <si>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</si>
  <si>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</si>
  <si>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</si>
  <si>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</si>
  <si>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</si>
  <si>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</si>
  <si>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</si>
  <si>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</si>
  <si>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</si>
  <si>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</si>
  <si>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</si>
  <si>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</si>
  <si>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</si>
  <si>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</si>
  <si>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</si>
  <si>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</si>
  <si>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</si>
  <si>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</si>
  <si>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</si>
  <si>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</si>
  <si>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</si>
  <si>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</si>
  <si>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</si>
  <si>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</si>
  <si>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</si>
  <si>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</si>
  <si>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</si>
  <si>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</si>
  <si>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</si>
  <si>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</si>
  <si>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</si>
  <si>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</si>
  <si>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</si>
  <si>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</si>
  <si>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</si>
  <si>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</si>
  <si>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</si>
  <si>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</si>
  <si>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</si>
  <si>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</si>
  <si>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</si>
  <si>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</si>
  <si>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</si>
  <si>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</si>
  <si>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</si>
  <si>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</si>
  <si>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</si>
  <si>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</si>
  <si>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</si>
  <si>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</si>
  <si>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</si>
  <si>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</si>
  <si>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</si>
  <si>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</si>
  <si>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</si>
  <si>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</si>
  <si>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</si>
  <si>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</si>
  <si>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</si>
  <si>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</si>
  <si>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</si>
  <si>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</si>
  <si>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</si>
  <si>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</si>
  <si>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</si>
  <si>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</si>
  <si>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</si>
  <si>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</si>
  <si>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</si>
  <si>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</si>
  <si>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</si>
  <si>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</si>
  <si>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</si>
  <si>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</si>
  <si>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</si>
  <si>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</si>
  <si>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</si>
  <si>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</si>
  <si>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</si>
  <si>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</si>
  <si>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</si>
  <si>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</si>
  <si>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</si>
  <si>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</si>
  <si>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</si>
  <si>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</si>
  <si>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</si>
  <si>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</si>
  <si>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</si>
  <si>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</si>
  <si>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</si>
  <si>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</si>
  <si>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</si>
  <si>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</si>
  <si>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</si>
  <si>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</si>
  <si>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</si>
  <si>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</si>
  <si>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</si>
  <si>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</si>
  <si>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</si>
  <si>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</si>
  <si>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</si>
  <si>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</si>
  <si>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</si>
  <si>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</si>
  <si>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</si>
  <si>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</si>
  <si>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</si>
  <si>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</si>
  <si>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</si>
  <si>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</si>
  <si>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</si>
  <si>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</si>
  <si>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</si>
  <si>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</si>
  <si>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</si>
  <si>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</si>
  <si>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</si>
  <si>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</si>
  <si>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</si>
  <si>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</si>
  <si>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</si>
  <si>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</si>
  <si>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</si>
  <si>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</si>
  <si>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</si>
  <si>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</si>
  <si>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</si>
  <si>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</si>
  <si>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</si>
  <si>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</si>
  <si>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</si>
  <si>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</si>
  <si>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</si>
  <si>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</si>
  <si>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</si>
  <si>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</si>
  <si>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</si>
  <si>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</si>
  <si>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</si>
  <si>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</si>
  <si>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</si>
  <si>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</si>
  <si>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</si>
  <si>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</si>
  <si>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</si>
  <si>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</si>
  <si>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</si>
  <si>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</si>
  <si>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</si>
  <si>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</si>
  <si>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</si>
  <si>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</si>
  <si>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</si>
  <si>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</si>
  <si>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</si>
  <si>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</si>
  <si>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</si>
  <si>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</si>
  <si>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</si>
  <si>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</si>
  <si>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</si>
  <si>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</si>
  <si>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</si>
  <si>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</si>
  <si>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</si>
  <si>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</si>
  <si>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</si>
  <si>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</si>
  <si>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</si>
  <si>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</si>
  <si>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</si>
  <si>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</si>
  <si>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</si>
  <si>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</si>
  <si>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</si>
  <si>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</si>
  <si>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</si>
  <si>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</si>
  <si>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</si>
  <si>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</si>
  <si>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</si>
  <si>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</si>
  <si>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</si>
  <si>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</si>
  <si>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</si>
  <si>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</si>
  <si>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</si>
  <si>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</si>
  <si>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</si>
  <si>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</si>
  <si>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</si>
  <si>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</si>
  <si>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</si>
  <si>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</si>
  <si>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</si>
  <si>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</si>
  <si>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</si>
  <si>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</si>
  <si>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</si>
  <si>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</si>
  <si>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</si>
  <si>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</si>
  <si>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</si>
  <si>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</si>
  <si>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</si>
  <si>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</si>
  <si>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</si>
  <si>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</si>
  <si>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</si>
  <si>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</si>
  <si>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</si>
  <si>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</si>
  <si>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</si>
  <si>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</si>
  <si>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</si>
  <si>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</si>
  <si>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</si>
  <si>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</si>
  <si>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</si>
  <si>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</si>
  <si>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</si>
  <si>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</si>
  <si>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</si>
  <si>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</si>
  <si>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</si>
  <si>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</si>
  <si>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</si>
  <si>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</si>
  <si>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</si>
  <si>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</si>
  <si>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</si>
  <si>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</si>
  <si>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</si>
  <si>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</si>
  <si>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</si>
  <si>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</si>
  <si>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</si>
  <si>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</si>
  <si>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</si>
  <si>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</si>
  <si>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</si>
  <si>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</si>
  <si>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</si>
  <si>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</si>
  <si>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</si>
  <si>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</si>
  <si>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</si>
  <si>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</si>
  <si>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</si>
  <si>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</si>
  <si>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</si>
  <si>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</si>
  <si>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</si>
  <si>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</si>
  <si>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</si>
  <si>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</si>
  <si>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</si>
  <si>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</si>
  <si>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</si>
  <si>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</si>
  <si>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</si>
  <si>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</si>
  <si>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</si>
  <si>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</si>
  <si>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</si>
  <si>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</si>
  <si>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</si>
  <si>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</si>
  <si>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</si>
  <si>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</si>
  <si>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</si>
  <si>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</si>
  <si>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</si>
  <si>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</si>
  <si>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</si>
  <si>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</si>
  <si>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</si>
  <si>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</si>
  <si>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</si>
  <si>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</si>
  <si>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</si>
  <si>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</si>
  <si>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</si>
  <si>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</si>
  <si>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</si>
  <si>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</si>
  <si>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</si>
  <si>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</si>
  <si>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</si>
  <si>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</si>
  <si>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</si>
  <si>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</si>
  <si>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</si>
  <si>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</si>
  <si>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</si>
  <si>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</si>
  <si>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</si>
  <si>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</si>
  <si>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</si>
  <si>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</si>
  <si>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</si>
  <si>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</si>
  <si>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</si>
  <si>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</si>
  <si>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</si>
  <si>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</si>
  <si>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</si>
  <si>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</si>
  <si>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</si>
  <si>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</si>
  <si>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</si>
  <si>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</si>
  <si>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</si>
  <si>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</si>
  <si>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</si>
  <si>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</si>
  <si>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</si>
  <si>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</si>
  <si>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</si>
  <si>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</si>
  <si>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</si>
  <si>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</si>
  <si>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</si>
  <si>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</si>
  <si>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</si>
  <si>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</si>
  <si>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</si>
  <si>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</si>
  <si>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</si>
  <si>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</si>
  <si>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</si>
  <si>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</si>
  <si>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</si>
  <si>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</si>
  <si>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</si>
  <si>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</si>
  <si>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</si>
  <si>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</si>
  <si>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</si>
  <si>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</si>
  <si>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</si>
  <si>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</si>
  <si>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</si>
  <si>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</si>
  <si>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</si>
  <si>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</si>
  <si>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</si>
  <si>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</si>
  <si>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</si>
  <si>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</si>
  <si>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</si>
  <si>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</si>
  <si>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</si>
  <si>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</si>
  <si>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</si>
  <si>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</si>
  <si>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</si>
  <si>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</si>
  <si>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</si>
  <si>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</si>
  <si>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</si>
  <si>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</si>
  <si>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</si>
  <si>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</si>
  <si>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</si>
  <si>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</si>
  <si>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</si>
  <si>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</si>
  <si>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</si>
  <si>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</si>
  <si>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</si>
  <si>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</si>
  <si>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</si>
  <si>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</si>
  <si>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</si>
  <si>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</si>
  <si>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</si>
  <si>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</si>
  <si>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</si>
  <si>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</si>
  <si>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</si>
  <si>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</si>
  <si>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</si>
  <si>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</si>
  <si>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</si>
  <si>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</si>
  <si>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</si>
  <si>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</si>
  <si>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</si>
  <si>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</si>
  <si>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</si>
  <si>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</si>
  <si>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</si>
  <si>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</si>
  <si>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</si>
  <si>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</si>
  <si>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</si>
  <si>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</si>
  <si>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</si>
  <si>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</si>
  <si>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</si>
  <si>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</si>
  <si>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</si>
  <si>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</si>
  <si>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</si>
  <si>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</si>
  <si>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</si>
  <si>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</si>
  <si>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</si>
  <si>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</si>
  <si>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</si>
  <si>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</si>
  <si>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</si>
  <si>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</si>
  <si>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</si>
  <si>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</si>
  <si>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</si>
  <si>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</si>
  <si>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</si>
  <si>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</si>
  <si>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</si>
  <si>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</si>
  <si>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</si>
  <si>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</si>
  <si>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</si>
  <si>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</si>
  <si>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</si>
  <si>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</si>
  <si>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</si>
  <si>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</si>
  <si>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</si>
  <si>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</si>
  <si>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</si>
  <si>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</si>
  <si>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</si>
  <si>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</si>
  <si>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</si>
  <si>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</si>
  <si>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</si>
  <si>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</si>
  <si>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</si>
  <si>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</si>
  <si>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</si>
  <si>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</si>
  <si>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</si>
  <si>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</si>
  <si>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</si>
  <si>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</si>
  <si>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</si>
  <si>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</si>
  <si>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</si>
  <si>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</si>
  <si>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</si>
  <si>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</si>
  <si>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</si>
  <si>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</si>
  <si>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</si>
  <si>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</si>
  <si>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</si>
  <si>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</si>
  <si>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</si>
  <si>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</si>
  <si>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</si>
  <si>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</si>
  <si>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</si>
  <si>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</si>
  <si>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</si>
  <si>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</si>
  <si>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</si>
  <si>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</si>
  <si>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</si>
  <si>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</si>
  <si>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</si>
  <si>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</si>
  <si>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</si>
  <si>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</si>
  <si>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</si>
  <si>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</si>
  <si>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</si>
  <si>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</si>
  <si>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</si>
  <si>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</si>
  <si>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</si>
  <si>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</si>
  <si>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</si>
  <si>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</si>
  <si>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</si>
  <si>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</si>
  <si>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</si>
  <si>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</si>
  <si>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</si>
  <si>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</si>
  <si>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</si>
  <si>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</si>
  <si>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</si>
  <si>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</si>
  <si>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</si>
  <si>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</si>
  <si>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</si>
  <si>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</si>
  <si>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</si>
  <si>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</si>
  <si>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</si>
  <si>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</si>
  <si>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</si>
  <si>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</si>
  <si>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</si>
  <si>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</si>
  <si>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</si>
  <si>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</si>
  <si>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</si>
  <si>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</si>
  <si>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</si>
  <si>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</si>
  <si>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</si>
  <si>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</si>
  <si>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</si>
  <si>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</si>
  <si>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</si>
  <si>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</si>
  <si>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</si>
  <si>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</si>
  <si>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</si>
  <si>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</si>
  <si>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</si>
  <si>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</si>
  <si>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</si>
  <si>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</si>
  <si>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</si>
  <si>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</si>
  <si>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</si>
  <si>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</si>
  <si>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</si>
  <si>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</si>
  <si>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</si>
  <si>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</si>
  <si>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</si>
  <si>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</si>
  <si>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</si>
  <si>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</si>
  <si>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</si>
  <si>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</si>
  <si>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</si>
  <si>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</si>
  <si>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</si>
  <si>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</si>
  <si>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</si>
  <si>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</si>
  <si>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</si>
  <si>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</si>
  <si>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</si>
  <si>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</si>
  <si>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</si>
  <si>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</si>
  <si>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</si>
  <si>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</si>
  <si>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</si>
  <si>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</si>
  <si>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</si>
  <si>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</si>
  <si>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</si>
  <si>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</si>
  <si>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</si>
  <si>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</si>
  <si>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</si>
  <si>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</si>
  <si>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</si>
  <si>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</si>
  <si>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</si>
  <si>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</si>
  <si>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</si>
  <si>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</si>
  <si>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</si>
  <si>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</si>
  <si>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</si>
  <si>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</si>
  <si>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</si>
  <si>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</si>
  <si>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</si>
  <si>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</si>
  <si>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</si>
  <si>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</si>
  <si>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</si>
  <si>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</si>
  <si>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</si>
  <si>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</si>
  <si>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</si>
  <si>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</si>
  <si>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</si>
  <si>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</si>
  <si>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</si>
  <si>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</si>
  <si>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</si>
  <si>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</si>
  <si>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</si>
  <si>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</si>
  <si>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</si>
  <si>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</si>
  <si>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</si>
  <si>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</si>
  <si>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</si>
  <si>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</si>
  <si>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</si>
  <si>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</si>
  <si>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</si>
  <si>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</si>
  <si>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</si>
  <si>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</si>
  <si>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</si>
  <si>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</si>
  <si>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</si>
  <si>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</si>
  <si>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</si>
  <si>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</si>
  <si>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</si>
  <si>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</si>
  <si>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</si>
  <si>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</si>
  <si>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</si>
  <si>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</si>
  <si>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</si>
  <si>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</si>
  <si>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</si>
  <si>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</si>
  <si>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</si>
  <si>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</si>
  <si>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</si>
  <si>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</si>
  <si>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</si>
  <si>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</si>
  <si>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</si>
  <si>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</si>
  <si>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</si>
  <si>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</si>
  <si>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</si>
  <si>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</si>
  <si>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</si>
  <si>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</si>
  <si>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</si>
  <si>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</si>
  <si>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</si>
  <si>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</si>
  <si>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</si>
  <si>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</si>
  <si>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</si>
  <si>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</si>
  <si>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</si>
  <si>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</si>
  <si>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</si>
  <si>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</si>
  <si>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</si>
  <si>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</si>
  <si>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</si>
  <si>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</si>
  <si>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</si>
  <si>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</si>
  <si>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</si>
  <si>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</si>
  <si>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</si>
  <si>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</si>
  <si>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</si>
  <si>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</si>
  <si>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</si>
  <si>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</si>
  <si>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</si>
  <si>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</si>
  <si>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</si>
  <si>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</si>
  <si>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</si>
  <si>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</si>
  <si>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</si>
  <si>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</si>
  <si>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</si>
  <si>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</si>
  <si>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</si>
  <si>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</si>
  <si>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</si>
  <si>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</si>
  <si>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</si>
  <si>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</si>
  <si>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</si>
  <si>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</si>
  <si>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</si>
  <si>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</si>
  <si>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</si>
  <si>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</si>
  <si>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</si>
  <si>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</si>
  <si>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</si>
  <si>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</si>
  <si>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</si>
  <si>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</si>
  <si>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</si>
  <si>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</si>
  <si>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</si>
  <si>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</si>
  <si>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</si>
  <si>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</si>
  <si>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</si>
  <si>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</si>
  <si>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</si>
  <si>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</si>
  <si>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</si>
  <si>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</si>
  <si>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</si>
  <si>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</si>
  <si>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</si>
  <si>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</si>
  <si>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</si>
  <si>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</si>
  <si>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</si>
  <si>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</si>
  <si>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</si>
  <si>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</si>
  <si>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</si>
  <si>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</si>
  <si>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</si>
  <si>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</si>
  <si>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</si>
  <si>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</si>
  <si>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</si>
  <si>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</si>
  <si>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</si>
  <si>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</si>
  <si>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</si>
  <si>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</si>
  <si>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</si>
  <si>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</si>
  <si>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</si>
  <si>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</si>
  <si>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</si>
  <si>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</si>
  <si>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</si>
  <si>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</si>
  <si>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</si>
  <si>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</si>
  <si>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</si>
  <si>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</si>
  <si>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</si>
  <si>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</si>
  <si>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</si>
  <si>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</si>
  <si>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</si>
  <si>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</si>
  <si>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</si>
  <si>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</si>
  <si>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</si>
  <si>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</si>
  <si>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</si>
  <si>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</si>
  <si>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</si>
  <si>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</si>
  <si>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</si>
  <si>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</si>
  <si>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</si>
  <si>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</si>
  <si>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</si>
  <si>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</si>
  <si>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</si>
  <si>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</si>
  <si>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</si>
  <si>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</si>
  <si>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</si>
  <si>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</si>
  <si>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</si>
  <si>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</si>
  <si>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</si>
  <si>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</si>
  <si>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</si>
  <si>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</si>
  <si>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</si>
  <si>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</si>
  <si>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</si>
  <si>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</si>
  <si>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</si>
  <si>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</si>
  <si>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</si>
  <si>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</si>
  <si>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</si>
  <si>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</si>
  <si>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</si>
  <si>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</si>
  <si>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</si>
  <si>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</si>
  <si>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</si>
  <si>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</si>
  <si>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</si>
  <si>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</si>
  <si>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</si>
  <si>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</si>
  <si>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</si>
  <si>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</si>
  <si>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</si>
  <si>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</si>
  <si>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</si>
  <si>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</si>
  <si>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</si>
  <si>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</si>
  <si>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</si>
  <si>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</si>
  <si>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</si>
  <si>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</si>
  <si>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</si>
  <si>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</si>
  <si>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</si>
  <si>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</si>
  <si>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</si>
  <si>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</si>
  <si>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</si>
  <si>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</si>
  <si>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</si>
  <si>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</si>
  <si>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</si>
  <si>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</si>
  <si>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</si>
  <si>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</si>
  <si>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</si>
  <si>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</si>
  <si>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</si>
  <si>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</si>
  <si>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</si>
  <si>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</si>
  <si>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</si>
  <si>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</si>
  <si>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</si>
  <si>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</si>
  <si>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</si>
  <si>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</si>
  <si>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</si>
  <si>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</si>
  <si>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</si>
  <si>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</si>
  <si>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</si>
  <si>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</si>
  <si>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</si>
  <si>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</si>
  <si>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</si>
  <si>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</si>
  <si>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</si>
  <si>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</si>
  <si>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</si>
  <si>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</si>
  <si>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</si>
  <si>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</si>
  <si>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</si>
  <si>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</si>
  <si>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</si>
  <si>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</si>
  <si>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</si>
  <si>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</si>
  <si>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</si>
  <si>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</si>
  <si>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</si>
  <si>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</si>
  <si>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</si>
  <si>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</si>
  <si>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</si>
  <si>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</si>
  <si>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</si>
  <si>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</si>
  <si>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</si>
  <si>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</si>
  <si>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</si>
  <si>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</si>
  <si>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</si>
  <si>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</si>
  <si>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</si>
  <si>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</si>
  <si>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</si>
  <si>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</si>
  <si>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</si>
  <si>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</si>
  <si>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</si>
  <si>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</si>
  <si>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</si>
  <si>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</si>
  <si>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</si>
  <si>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</si>
  <si>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</si>
  <si>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</si>
  <si>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</si>
  <si>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</si>
  <si>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</si>
  <si>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</si>
  <si>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</si>
  <si>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</si>
  <si>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</si>
  <si>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</si>
  <si>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</si>
  <si>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</si>
  <si>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</si>
  <si>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</si>
  <si>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</si>
  <si>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</si>
  <si>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</si>
  <si>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</si>
  <si>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</si>
  <si>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</si>
  <si>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</si>
  <si>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</si>
  <si>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</si>
  <si>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</si>
  <si>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</si>
  <si>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</si>
  <si>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</si>
  <si>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</si>
  <si>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</si>
  <si>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</si>
  <si>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</si>
  <si>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</si>
  <si>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</si>
  <si>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</si>
  <si>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</si>
  <si>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</si>
  <si>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</si>
  <si>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</si>
  <si>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</si>
  <si>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</si>
  <si>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</si>
  <si>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</si>
  <si>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</si>
  <si>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</si>
  <si>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</si>
  <si>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</si>
  <si>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</si>
  <si>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</si>
  <si>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</si>
  <si>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</si>
  <si>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</si>
  <si>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</si>
  <si>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</si>
  <si>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</si>
  <si>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</si>
  <si>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</si>
  <si>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</si>
  <si>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</si>
  <si>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</si>
  <si>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</si>
  <si>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</si>
  <si>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</si>
  <si>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</si>
  <si>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</si>
  <si>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</si>
  <si>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</si>
  <si>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</si>
  <si>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</si>
  <si>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</si>
  <si>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</si>
  <si>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</si>
  <si>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</si>
  <si>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</si>
  <si>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</si>
  <si>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</si>
  <si>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</si>
  <si>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</si>
  <si>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</si>
  <si>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</si>
  <si>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</si>
  <si>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</si>
  <si>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</si>
  <si>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</si>
  <si>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</si>
  <si>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</si>
  <si>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</si>
  <si>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</si>
  <si>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</si>
  <si>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</si>
  <si>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</si>
  <si>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</si>
  <si>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</si>
  <si>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</si>
  <si>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</si>
  <si>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</si>
  <si>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</si>
  <si>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</si>
  <si>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</si>
  <si>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</si>
  <si>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</si>
  <si>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</si>
  <si>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</si>
  <si>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</si>
  <si>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</si>
  <si>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</si>
  <si>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</si>
  <si>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</si>
  <si>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</si>
  <si>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</si>
  <si>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</si>
  <si>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</si>
  <si>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</si>
  <si>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</si>
  <si>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</si>
  <si>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</si>
  <si>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</si>
  <si>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</si>
  <si>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</si>
  <si>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</si>
  <si>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</si>
  <si>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</si>
  <si>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</si>
  <si>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</si>
  <si>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</si>
  <si>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</si>
  <si>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</si>
  <si>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</si>
  <si>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</si>
  <si>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</si>
  <si>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</si>
  <si>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</si>
  <si>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</si>
  <si>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</si>
  <si>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</si>
  <si>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</si>
  <si>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</si>
  <si>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</si>
  <si>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</si>
  <si>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</si>
  <si>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</si>
  <si>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</si>
  <si>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</si>
  <si>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</si>
  <si>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</si>
  <si>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</si>
  <si>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</si>
  <si>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</si>
  <si>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</si>
  <si>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</si>
  <si>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</si>
  <si>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</si>
  <si>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</si>
  <si>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</si>
  <si>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</si>
  <si>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</si>
  <si>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</si>
  <si>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</si>
  <si>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</si>
  <si>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</si>
  <si>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</si>
  <si>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</si>
  <si>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</si>
  <si>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</si>
  <si>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</si>
  <si>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</si>
  <si>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</si>
  <si>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</si>
  <si>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</si>
  <si>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</si>
  <si>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</si>
  <si>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</si>
  <si>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</si>
  <si>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</si>
  <si>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</si>
  <si>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</si>
  <si>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</si>
  <si>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</si>
  <si>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</si>
  <si>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</si>
  <si>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</si>
  <si>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</si>
  <si>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</si>
  <si>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</si>
  <si>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</si>
  <si>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</si>
  <si>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</si>
  <si>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</si>
  <si>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</si>
  <si>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</si>
  <si>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</si>
  <si>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</si>
  <si>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</si>
  <si>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</si>
  <si>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</si>
  <si>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</si>
  <si>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</si>
  <si>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</si>
  <si>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</si>
  <si>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</si>
  <si>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</si>
  <si>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</si>
  <si>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</si>
  <si>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</si>
  <si>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</si>
  <si>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</si>
  <si>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</si>
  <si>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</si>
  <si>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</si>
  <si>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</si>
  <si>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</si>
  <si>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</si>
  <si>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</si>
  <si>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</si>
  <si>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</si>
  <si>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</si>
  <si>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</si>
  <si>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</si>
  <si>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</si>
  <si>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</si>
  <si>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</si>
  <si>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</si>
  <si>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</si>
  <si>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</si>
  <si>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</si>
  <si>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</si>
  <si>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</si>
  <si>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</si>
  <si>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</si>
  <si>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</si>
  <si>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</si>
  <si>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</si>
  <si>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</si>
  <si>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</si>
  <si>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</si>
  <si>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</si>
  <si>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</si>
  <si>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</si>
  <si>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</si>
  <si>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</si>
  <si>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</si>
  <si>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</si>
  <si>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</si>
  <si>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</si>
  <si>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</si>
  <si>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</si>
  <si>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</si>
  <si>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</si>
  <si>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</si>
  <si>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</si>
  <si>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</si>
  <si>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</si>
  <si>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</si>
  <si>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</si>
  <si>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</si>
  <si>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</si>
  <si>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</si>
  <si>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</si>
  <si>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</si>
  <si>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</si>
  <si>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</si>
  <si>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</si>
  <si>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</si>
  <si>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</si>
  <si>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</si>
  <si>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</si>
  <si>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</si>
  <si>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</si>
  <si>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</si>
  <si>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</si>
  <si>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</si>
  <si>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</si>
  <si>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</si>
  <si>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</si>
  <si>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</si>
  <si>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</si>
  <si>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</si>
  <si>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</si>
  <si>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</si>
  <si>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</si>
  <si>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</si>
  <si>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</si>
  <si>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</si>
  <si>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</si>
  <si>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</si>
  <si>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</si>
  <si>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</si>
  <si>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</si>
  <si>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</si>
  <si>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</si>
  <si>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</si>
  <si>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</si>
  <si>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</si>
  <si>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</si>
  <si>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</si>
  <si>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</si>
  <si>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</si>
  <si>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</si>
  <si>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</si>
  <si>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</si>
  <si>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</si>
  <si>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</si>
  <si>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</si>
  <si>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</si>
  <si>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</si>
  <si>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</si>
  <si>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</si>
  <si>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</si>
  <si>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</si>
  <si>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</si>
  <si>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</si>
  <si>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</si>
  <si>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</si>
  <si>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</si>
  <si>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</si>
  <si>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</si>
  <si>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</si>
  <si>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</si>
  <si>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</si>
  <si>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</si>
  <si>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</si>
  <si>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</si>
  <si>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</si>
  <si>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</si>
  <si>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</si>
  <si>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</si>
  <si>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</si>
  <si>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</si>
  <si>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</si>
  <si>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</si>
  <si>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</si>
  <si>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</si>
  <si>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</si>
  <si>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</si>
  <si>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</si>
  <si>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</si>
  <si>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</si>
  <si>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</si>
  <si>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</si>
  <si>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</si>
  <si>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</si>
  <si>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</si>
  <si>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</si>
  <si>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</si>
  <si>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</si>
  <si>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</si>
  <si>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</si>
  <si>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</si>
  <si>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</si>
  <si>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</si>
  <si>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</si>
  <si>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</si>
  <si>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</si>
  <si>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</si>
  <si>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</si>
  <si>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</si>
  <si>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</si>
  <si>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</si>
  <si>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</si>
  <si>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</si>
  <si>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</si>
  <si>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</si>
  <si>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</si>
  <si>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</si>
  <si>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</si>
  <si>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</si>
  <si>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</si>
  <si>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</si>
  <si>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</si>
  <si>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</si>
  <si>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</si>
  <si>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</si>
  <si>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</si>
  <si>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</si>
  <si>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</si>
  <si>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</si>
  <si>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</si>
  <si>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</si>
  <si>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</si>
  <si>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</si>
  <si>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</si>
  <si>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</si>
  <si>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</si>
  <si>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</si>
  <si>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</si>
  <si>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</si>
  <si>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</si>
  <si>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</si>
  <si>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</si>
  <si>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</si>
  <si>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</si>
  <si>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</si>
  <si>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</si>
  <si>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</si>
  <si>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</si>
  <si>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</si>
  <si>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</si>
  <si>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</si>
  <si>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</si>
  <si>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</si>
  <si>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</si>
  <si>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</si>
  <si>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</si>
  <si>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</si>
  <si>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</si>
  <si>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</si>
  <si>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</si>
  <si>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</si>
  <si>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</si>
  <si>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</si>
  <si>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</si>
  <si>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</si>
  <si>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</si>
  <si>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</si>
  <si>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</si>
  <si>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</si>
  <si>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</si>
  <si>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</si>
  <si>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</si>
  <si>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</si>
  <si>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</si>
  <si>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</si>
  <si>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</si>
  <si>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</si>
  <si>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</si>
  <si>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</si>
  <si>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</si>
  <si>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</si>
  <si>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</si>
  <si>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</si>
  <si>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</si>
  <si>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</si>
  <si>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</si>
  <si>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</si>
  <si>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</si>
  <si>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</si>
  <si>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</si>
  <si>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</si>
  <si>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</si>
  <si>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</si>
  <si>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</si>
  <si>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</si>
  <si>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</si>
  <si>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</si>
  <si>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</si>
  <si>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</si>
  <si>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</si>
  <si>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</si>
  <si>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</si>
  <si>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</si>
  <si>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</si>
  <si>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</si>
  <si>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</si>
  <si>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</si>
  <si>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</si>
  <si>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</si>
  <si>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</si>
  <si>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</si>
  <si>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</si>
  <si>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</si>
  <si>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</si>
  <si>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</si>
  <si>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</si>
  <si>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</si>
  <si>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</si>
  <si>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</si>
  <si>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</si>
  <si>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</si>
  <si>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</si>
  <si>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</si>
  <si>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</si>
  <si>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</si>
  <si>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</si>
  <si>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</si>
  <si>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</si>
  <si>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</si>
  <si>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</si>
  <si>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</si>
  <si>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</si>
  <si>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</si>
  <si>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</si>
  <si>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</si>
  <si>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</si>
  <si>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</si>
  <si>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</si>
  <si>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</si>
  <si>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</si>
  <si>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</si>
  <si>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</si>
  <si>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</si>
  <si>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</si>
  <si>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</si>
  <si>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</si>
  <si>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</si>
  <si>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</si>
  <si>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</si>
  <si>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</si>
  <si>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</si>
  <si>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</si>
  <si>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</si>
  <si>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</si>
  <si>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</si>
  <si>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</si>
  <si>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</si>
  <si>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</si>
  <si>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</si>
  <si>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</si>
  <si>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</si>
  <si>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</si>
  <si>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</si>
  <si>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</si>
  <si>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</si>
  <si>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</si>
  <si>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</si>
  <si>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</si>
  <si>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</si>
  <si>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</si>
  <si>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</si>
  <si>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</si>
  <si>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</si>
  <si>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</si>
  <si>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</si>
  <si>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</si>
  <si>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</si>
  <si>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</si>
  <si>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</si>
  <si>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</si>
  <si>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</si>
  <si>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</si>
  <si>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</si>
  <si>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</si>
  <si>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</si>
  <si>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</si>
  <si>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</si>
  <si>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</si>
  <si>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</si>
  <si>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</si>
  <si>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</si>
  <si>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</si>
  <si>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</si>
  <si>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</si>
  <si>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</si>
  <si>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</si>
  <si>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</si>
  <si>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</si>
  <si>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</si>
  <si>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</si>
  <si>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</si>
  <si>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</si>
  <si>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</si>
  <si>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</si>
  <si>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</si>
  <si>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</si>
  <si>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</si>
  <si>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</si>
  <si>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</si>
  <si>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</si>
  <si>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</si>
  <si>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</si>
  <si>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</si>
  <si>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</si>
  <si>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</si>
  <si>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</si>
  <si>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</si>
  <si>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</si>
  <si>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</si>
  <si>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</si>
  <si>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</si>
  <si>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</si>
  <si>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</si>
  <si>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</si>
  <si>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</si>
  <si>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</si>
  <si>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</si>
  <si>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</si>
  <si>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</si>
  <si>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</si>
  <si>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</si>
  <si>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</si>
  <si>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</si>
  <si>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</si>
  <si>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</si>
  <si>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</si>
  <si>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</si>
  <si>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</si>
  <si>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</si>
  <si>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</si>
  <si>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</si>
  <si>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</si>
  <si>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</si>
  <si>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</si>
  <si>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</si>
  <si>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</si>
  <si>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</si>
  <si>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</si>
  <si>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</si>
  <si>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</si>
  <si>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</si>
  <si>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</si>
  <si>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</si>
  <si>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</si>
  <si>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</si>
  <si>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</si>
  <si>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</si>
  <si>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</si>
  <si>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</si>
  <si>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</si>
  <si>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</si>
  <si>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</si>
  <si>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</si>
  <si>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</si>
  <si>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</si>
  <si>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</si>
  <si>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</si>
  <si>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</si>
  <si>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</si>
  <si>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</si>
  <si>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</si>
  <si>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</si>
  <si>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</si>
  <si>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</si>
  <si>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</si>
  <si>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</si>
  <si>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</si>
  <si>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</si>
  <si>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</si>
  <si>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</si>
  <si>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</si>
  <si>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</si>
  <si>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</si>
  <si>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</si>
  <si>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</si>
  <si>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</si>
  <si>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</si>
  <si>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</si>
  <si>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</si>
  <si>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</si>
  <si>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</si>
  <si>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</si>
  <si>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</si>
  <si>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</si>
  <si>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</si>
  <si>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</si>
  <si>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</si>
  <si>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</si>
  <si>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</si>
  <si>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</si>
  <si>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</si>
  <si>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</si>
  <si>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</si>
  <si>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</si>
  <si>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</si>
  <si>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</si>
  <si>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</si>
  <si>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</si>
  <si>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</si>
  <si>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</si>
  <si>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</si>
  <si>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</si>
  <si>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</si>
  <si>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</si>
  <si>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</si>
  <si>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</si>
  <si>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</si>
  <si>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</si>
  <si>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</si>
  <si>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</si>
  <si>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</si>
  <si>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</si>
  <si>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</si>
  <si>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</si>
  <si>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</si>
  <si>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</si>
  <si>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</si>
  <si>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</si>
  <si>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</si>
  <si>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</si>
  <si>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</si>
  <si>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</si>
  <si>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</si>
  <si>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</si>
  <si>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</si>
  <si>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</si>
  <si>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</si>
  <si>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</si>
  <si>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</si>
  <si>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</si>
  <si>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</si>
  <si>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</si>
  <si>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</si>
  <si>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</si>
  <si>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</si>
  <si>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</si>
  <si>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</si>
  <si>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</si>
  <si>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</si>
  <si>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</si>
  <si>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</si>
  <si>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</si>
  <si>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</si>
  <si>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</si>
  <si>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</si>
  <si>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</si>
  <si>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</si>
  <si>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</si>
  <si>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</si>
  <si>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</si>
  <si>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</si>
  <si>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</si>
  <si>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</si>
  <si>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</si>
  <si>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</si>
  <si>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</si>
  <si>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</si>
  <si>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</si>
  <si>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</si>
  <si>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</si>
  <si>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</si>
  <si>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</si>
  <si>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</si>
  <si>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</si>
  <si>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</si>
  <si>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</si>
  <si>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</si>
  <si>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</si>
  <si>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</si>
  <si>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</si>
  <si>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</si>
  <si>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</si>
  <si>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</si>
  <si>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</si>
  <si>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</si>
  <si>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</si>
  <si>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</si>
  <si>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</si>
  <si>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</si>
  <si>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</si>
  <si>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</si>
  <si>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</si>
  <si>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</si>
  <si>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</si>
  <si>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</si>
  <si>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</si>
  <si>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</si>
  <si>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</si>
  <si>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</si>
  <si>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</si>
  <si>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</si>
  <si>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</si>
  <si>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</si>
  <si>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</si>
  <si>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</si>
  <si>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</si>
  <si>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</si>
  <si>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</si>
  <si>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</si>
  <si>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</si>
  <si>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</si>
  <si>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</si>
  <si>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</si>
  <si>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</si>
  <si>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</si>
  <si>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</si>
  <si>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</si>
  <si>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</si>
  <si>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</si>
  <si>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</si>
  <si>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</si>
  <si>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</si>
  <si>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</si>
  <si>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</si>
  <si>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</si>
  <si>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</si>
  <si>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</si>
  <si>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</si>
  <si>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</si>
  <si>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</si>
  <si>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</si>
  <si>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</si>
  <si>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</si>
  <si>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</si>
  <si>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</si>
  <si>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</si>
  <si>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</si>
  <si>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</si>
  <si>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</si>
  <si>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</si>
  <si>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</si>
  <si>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</si>
  <si>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</si>
  <si>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</si>
  <si>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</si>
  <si>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</si>
  <si>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</si>
  <si>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</si>
  <si>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</si>
  <si>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</si>
  <si>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</si>
  <si>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</si>
  <si>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</si>
  <si>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</si>
  <si>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</si>
  <si>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</si>
  <si>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</si>
  <si>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</si>
  <si>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</si>
  <si>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</si>
  <si>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</si>
  <si>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</si>
  <si>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</si>
  <si>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</si>
  <si>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</si>
  <si>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</si>
  <si>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</si>
  <si>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</si>
  <si>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</si>
  <si>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</si>
  <si>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</si>
  <si>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</si>
  <si>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</si>
  <si>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</si>
  <si>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</si>
  <si>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</si>
  <si>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</si>
  <si>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</si>
  <si>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</si>
  <si>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</si>
  <si>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</si>
  <si>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</si>
  <si>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</si>
  <si>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</si>
  <si>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</si>
  <si>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</si>
  <si>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</si>
  <si>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</si>
  <si>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</si>
  <si>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</si>
  <si>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</si>
  <si>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</si>
  <si>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</si>
  <si>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</si>
  <si>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</si>
  <si>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</si>
  <si>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</si>
  <si>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</si>
  <si>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</si>
  <si>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</si>
  <si>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</si>
  <si>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</si>
  <si>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</si>
  <si>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</si>
  <si>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</si>
  <si>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</si>
  <si>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</si>
  <si>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</si>
  <si>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</si>
  <si>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</si>
  <si>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</si>
  <si>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</si>
  <si>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</si>
  <si>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</si>
  <si>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</si>
  <si>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</si>
  <si>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</si>
  <si>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</si>
  <si>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</si>
  <si>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</si>
  <si>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</si>
  <si>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</si>
  <si>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</si>
  <si>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</si>
  <si>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</si>
  <si>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</si>
  <si>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</si>
  <si>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</si>
  <si>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</si>
  <si>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</si>
  <si>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</si>
  <si>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</si>
  <si>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</si>
  <si>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</si>
  <si>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</si>
  <si>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</si>
  <si>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</si>
  <si>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</si>
  <si>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</si>
  <si>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</si>
  <si>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</si>
  <si>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</si>
  <si>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</si>
  <si>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</si>
  <si>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</si>
  <si>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</si>
  <si>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</si>
  <si>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</si>
  <si>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</si>
  <si>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</si>
  <si>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</si>
  <si>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</si>
  <si>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</si>
  <si>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</si>
  <si>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</si>
  <si>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</si>
  <si>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</si>
  <si>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</si>
  <si>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</si>
  <si>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</si>
  <si>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</si>
  <si>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</si>
  <si>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</si>
  <si>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</si>
  <si>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</si>
  <si>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</si>
  <si>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</si>
  <si>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</si>
  <si>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</si>
  <si>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</si>
  <si>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</si>
  <si>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</si>
  <si>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</si>
  <si>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</si>
  <si>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</si>
  <si>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</si>
  <si>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</si>
  <si>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</si>
  <si>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</si>
  <si>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</si>
  <si>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</si>
  <si>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</si>
  <si>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</si>
  <si>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</si>
  <si>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</si>
  <si>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</si>
  <si>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</si>
  <si>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</si>
  <si>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</si>
  <si>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</si>
  <si>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</si>
  <si>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</si>
  <si>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</si>
  <si>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</si>
  <si>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</si>
  <si>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</si>
  <si>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</si>
  <si>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</si>
  <si>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</si>
  <si>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</si>
  <si>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</si>
  <si>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</si>
  <si>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</si>
  <si>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</si>
  <si>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</si>
  <si>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</si>
  <si>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</si>
  <si>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</si>
  <si>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</si>
  <si>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</si>
  <si>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</si>
  <si>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</si>
  <si>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</si>
  <si>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</si>
  <si>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</si>
  <si>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</si>
  <si>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</si>
  <si>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</si>
  <si>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</si>
  <si>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</si>
  <si>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</si>
  <si>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</si>
  <si>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</si>
  <si>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</si>
  <si>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</si>
  <si>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</si>
  <si>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</si>
  <si>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</si>
  <si>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</si>
  <si>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</si>
  <si>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</si>
  <si>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</si>
  <si>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</si>
  <si>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</si>
  <si>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</si>
  <si>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</si>
  <si>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</si>
  <si>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</si>
  <si>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</si>
  <si>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</si>
  <si>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</si>
  <si>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</si>
  <si>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</si>
  <si>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</si>
  <si>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</si>
  <si>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</si>
  <si>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</si>
  <si>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</si>
  <si>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</si>
  <si>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</si>
  <si>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</si>
  <si>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</si>
  <si>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</si>
  <si>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</si>
  <si>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</si>
  <si>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</si>
  <si>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</si>
  <si>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</si>
  <si>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</si>
  <si>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</si>
  <si>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</si>
  <si>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</si>
  <si>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</si>
  <si>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</si>
  <si>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</si>
  <si>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</si>
  <si>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</si>
  <si>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</si>
  <si>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</si>
  <si>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</si>
  <si>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</si>
  <si>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</si>
  <si>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</si>
  <si>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</si>
  <si>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</si>
  <si>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</si>
  <si>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</si>
  <si>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</si>
  <si>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</si>
  <si>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</si>
  <si>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</si>
  <si>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</si>
  <si>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</si>
  <si>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</si>
  <si>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</si>
  <si>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</si>
  <si>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</si>
  <si>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</si>
  <si>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</si>
  <si>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</si>
  <si>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</si>
  <si>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</si>
  <si>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</si>
  <si>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</si>
  <si>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</si>
  <si>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</si>
  <si>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</si>
  <si>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</si>
  <si>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</si>
  <si>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</si>
  <si>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</si>
  <si>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</si>
  <si>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</si>
  <si>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</si>
  <si>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</si>
  <si>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</si>
  <si>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</si>
  <si>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</si>
  <si>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</si>
  <si>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</si>
  <si>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</si>
  <si>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</si>
  <si>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</si>
  <si>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</si>
  <si>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</si>
  <si>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</si>
  <si>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</si>
  <si>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</si>
  <si>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</si>
  <si>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</si>
  <si>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</si>
  <si>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</si>
  <si>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</si>
  <si>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</si>
  <si>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</si>
  <si>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</si>
  <si>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</si>
  <si>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</si>
  <si>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</si>
  <si>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</si>
  <si>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</si>
  <si>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</si>
  <si>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</si>
  <si>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</si>
  <si>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</si>
  <si>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</si>
  <si>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</si>
  <si>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</si>
  <si>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</si>
  <si>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</si>
  <si>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</si>
  <si>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</si>
  <si>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</si>
  <si>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</si>
  <si>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</si>
  <si>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</si>
  <si>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</si>
  <si>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</si>
  <si>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</si>
  <si>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</si>
  <si>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</si>
  <si>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</si>
  <si>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</si>
  <si>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</si>
  <si>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</si>
  <si>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</si>
  <si>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</si>
  <si>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</si>
  <si>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</si>
  <si>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</si>
  <si>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</si>
  <si>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</si>
  <si>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</si>
  <si>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</si>
  <si>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</si>
  <si>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</si>
  <si>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</si>
  <si>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</si>
  <si>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</si>
  <si>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</si>
  <si>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</si>
  <si>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</si>
  <si>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</si>
  <si>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</si>
  <si>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</si>
  <si>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</si>
  <si>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</si>
  <si>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</si>
  <si>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</si>
  <si>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</si>
  <si>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</si>
  <si>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</si>
  <si>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</si>
  <si>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</si>
  <si>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</si>
  <si>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</si>
  <si>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</si>
  <si>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</si>
  <si>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</si>
  <si>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</si>
  <si>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</si>
  <si>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</si>
  <si>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</si>
  <si>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</si>
  <si>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</si>
  <si>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</si>
  <si>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</si>
  <si>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</si>
  <si>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</si>
  <si>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</si>
  <si>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</si>
  <si>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</si>
  <si>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</si>
  <si>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</si>
  <si>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</si>
  <si>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</si>
  <si>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</si>
  <si>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</si>
  <si>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</si>
  <si>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</si>
  <si>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</si>
  <si>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</si>
  <si>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</si>
  <si>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</si>
  <si>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</si>
  <si>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</si>
  <si>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</si>
  <si>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</si>
  <si>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</si>
  <si>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</si>
  <si>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</si>
  <si>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</si>
  <si>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</si>
  <si>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</si>
  <si>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</si>
  <si>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</si>
  <si>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</si>
  <si>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</si>
  <si>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</si>
  <si>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</si>
  <si>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</si>
  <si>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</si>
  <si>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</si>
  <si>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</si>
  <si>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</si>
  <si>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</si>
  <si>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</si>
  <si>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</si>
  <si>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</si>
  <si>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</si>
  <si>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</si>
  <si>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</si>
  <si>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</si>
  <si>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</si>
  <si>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</si>
  <si>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</si>
  <si>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</si>
  <si>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</si>
  <si>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</si>
  <si>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</si>
  <si>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</si>
  <si>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</si>
  <si>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</si>
  <si>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</si>
  <si>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</si>
  <si>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</si>
  <si>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</si>
  <si>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</si>
  <si>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</si>
  <si>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</si>
  <si>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</si>
  <si>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</si>
  <si>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</si>
  <si>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</si>
  <si>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</si>
  <si>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</si>
  <si>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</si>
  <si>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</si>
  <si>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</si>
  <si>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</si>
  <si>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</si>
  <si>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</si>
  <si>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</si>
  <si>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</si>
  <si>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</si>
  <si>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</si>
  <si>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</si>
  <si>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</si>
  <si>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</si>
  <si>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</si>
  <si>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</si>
  <si>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</si>
  <si>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</si>
  <si>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</si>
  <si>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</si>
  <si>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</si>
  <si>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</si>
  <si>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</si>
  <si>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</si>
  <si>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</si>
  <si>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</si>
  <si>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</si>
  <si>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</si>
  <si>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</si>
  <si>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</si>
  <si>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</si>
  <si>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</si>
  <si>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</si>
  <si>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</si>
  <si>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</si>
  <si>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</si>
  <si>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</si>
  <si>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</si>
  <si>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</si>
  <si>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</si>
  <si>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</si>
  <si>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</si>
  <si>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</si>
  <si>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</si>
  <si>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</si>
  <si>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</si>
  <si>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</si>
  <si>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</si>
  <si>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</si>
  <si>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</si>
  <si>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</si>
  <si>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</si>
  <si>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</si>
  <si>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</si>
  <si>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</si>
  <si>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</si>
  <si>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</si>
  <si>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</si>
  <si>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</si>
  <si>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</si>
  <si>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</si>
  <si>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</si>
  <si>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</si>
  <si>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</si>
  <si>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</si>
  <si>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</si>
  <si>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</si>
  <si>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</si>
  <si>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</si>
  <si>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</si>
  <si>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</si>
  <si>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</si>
  <si>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</si>
  <si>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</si>
  <si>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</si>
  <si>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</si>
  <si>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</si>
  <si>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</si>
  <si>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</si>
  <si>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</si>
  <si>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</si>
  <si>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</si>
  <si>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</si>
  <si>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</si>
  <si>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</si>
  <si>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</si>
  <si>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</si>
  <si>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</si>
  <si>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</si>
  <si>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</si>
  <si>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</si>
  <si>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</si>
  <si>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</si>
  <si>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</si>
  <si>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</si>
  <si>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</si>
  <si>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</si>
  <si>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</si>
  <si>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</si>
  <si>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</si>
  <si>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</si>
  <si>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</si>
  <si>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</si>
  <si>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</si>
  <si>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</si>
  <si>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</si>
  <si>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</si>
  <si>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</si>
  <si>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</si>
  <si>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</si>
  <si>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</si>
  <si>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</si>
  <si>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</si>
  <si>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</si>
  <si>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</si>
  <si>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</si>
  <si>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</si>
  <si>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</si>
  <si>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</si>
  <si>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</si>
  <si>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</si>
  <si>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</si>
  <si>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</si>
  <si>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</si>
  <si>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</si>
  <si>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</si>
  <si>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</si>
  <si>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</si>
  <si>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</si>
  <si>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</si>
  <si>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</si>
  <si>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</si>
  <si>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</si>
  <si>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</si>
  <si>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</si>
  <si>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</si>
  <si>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</si>
  <si>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</si>
  <si>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</si>
  <si>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</si>
  <si>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</si>
  <si>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</si>
  <si>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</si>
  <si>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</si>
  <si>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</si>
  <si>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</si>
  <si>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</si>
  <si>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</si>
  <si>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</si>
  <si>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</si>
  <si>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</si>
  <si>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</si>
  <si>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</si>
  <si>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</si>
  <si>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</si>
  <si>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</si>
  <si>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</si>
  <si>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</si>
  <si>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</si>
  <si>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</si>
  <si>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</si>
  <si>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</si>
  <si>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</si>
  <si>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</si>
  <si>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</si>
  <si>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</si>
  <si>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</si>
  <si>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</si>
  <si>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</si>
  <si>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</si>
  <si>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</si>
  <si>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</si>
  <si>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</si>
  <si>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</si>
  <si>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</si>
  <si>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</si>
  <si>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</si>
  <si>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</si>
  <si>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</si>
  <si>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</si>
  <si>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</si>
  <si>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</si>
  <si>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</si>
  <si>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</si>
  <si>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</si>
  <si>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</si>
  <si>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</si>
  <si>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</si>
  <si>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</si>
  <si>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</si>
  <si>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</si>
  <si>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</si>
  <si>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</si>
  <si>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</si>
  <si>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</si>
  <si>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</si>
  <si>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</si>
  <si>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</si>
  <si>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</si>
  <si>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</si>
  <si>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</si>
  <si>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</si>
  <si>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</si>
  <si>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</si>
  <si>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</si>
  <si>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</si>
  <si>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</si>
  <si>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</si>
  <si>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</si>
  <si>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</si>
  <si>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</si>
  <si>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</si>
  <si>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</si>
  <si>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</si>
  <si>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</si>
  <si>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</si>
  <si>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</si>
  <si>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</si>
  <si>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</si>
  <si>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</si>
  <si>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</si>
  <si>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</si>
  <si>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</si>
  <si>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</si>
  <si>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</si>
  <si>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</si>
  <si>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</si>
  <si>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</si>
  <si>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</si>
  <si>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</si>
  <si>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</si>
  <si>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</si>
  <si>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</si>
  <si>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</si>
  <si>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</si>
  <si>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</si>
  <si>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</si>
  <si>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</si>
  <si>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</si>
  <si>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</si>
  <si>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</si>
  <si>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</si>
  <si>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</si>
  <si>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</si>
  <si>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</si>
  <si>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</si>
  <si>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</si>
  <si>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</si>
  <si>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</si>
  <si>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</si>
  <si>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</si>
  <si>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</si>
  <si>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</si>
  <si>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</si>
  <si>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</si>
  <si>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</si>
  <si>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</si>
  <si>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</si>
  <si>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</si>
  <si>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</si>
  <si>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</si>
  <si>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</si>
  <si>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</si>
  <si>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</si>
  <si>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</si>
  <si>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</si>
  <si>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</si>
  <si>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</si>
  <si>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</si>
  <si>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</si>
  <si>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</si>
  <si>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</si>
  <si>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</si>
  <si>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</si>
  <si>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</si>
  <si>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</si>
  <si>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</si>
  <si>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</si>
  <si>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</si>
  <si>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</si>
  <si>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</si>
  <si>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</si>
  <si>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</si>
  <si>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</si>
  <si>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</si>
  <si>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</si>
  <si>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</si>
  <si>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</si>
  <si>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</si>
  <si>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</si>
  <si>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</si>
  <si>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</si>
  <si>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</si>
  <si>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</si>
  <si>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</si>
  <si>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</si>
  <si>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</si>
  <si>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</si>
  <si>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</si>
  <si>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</si>
  <si>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</si>
  <si>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</si>
  <si>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</si>
  <si>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</si>
  <si>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</si>
  <si>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</si>
  <si>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</si>
  <si>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</si>
  <si>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</si>
  <si>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</si>
  <si>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</si>
  <si>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</si>
  <si>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</si>
  <si>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</si>
  <si>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</si>
  <si>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</si>
  <si>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</si>
  <si>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</si>
  <si>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</si>
  <si>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</si>
  <si>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</si>
  <si>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</si>
  <si>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</si>
  <si>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</si>
  <si>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</si>
  <si>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</si>
  <si>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</si>
  <si>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</si>
  <si>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</si>
  <si>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</si>
  <si>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</si>
  <si>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</si>
  <si>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</si>
  <si>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</si>
  <si>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</si>
  <si>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</si>
  <si>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</si>
  <si>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</si>
  <si>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</si>
  <si>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</si>
  <si>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</si>
  <si>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</si>
  <si>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</si>
  <si>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</si>
  <si>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</si>
  <si>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</si>
  <si>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</si>
  <si>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</si>
  <si>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</si>
  <si>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</si>
  <si>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</si>
  <si>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</si>
  <si>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</si>
  <si>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</si>
  <si>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</si>
  <si>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</si>
  <si>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</si>
  <si>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</si>
  <si>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</si>
  <si>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</si>
  <si>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</si>
  <si>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</si>
  <si>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</si>
  <si>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</si>
  <si>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</si>
  <si>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</si>
  <si>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</si>
  <si>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</si>
  <si>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</si>
  <si>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</si>
  <si>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</si>
  <si>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</si>
  <si>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</si>
  <si>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</si>
  <si>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</si>
  <si>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</si>
  <si>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</si>
  <si>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</si>
  <si>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</si>
  <si>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</si>
  <si>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</si>
  <si>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</si>
  <si>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</si>
  <si>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</si>
  <si>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</si>
  <si>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</si>
  <si>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</si>
  <si>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</si>
  <si>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</si>
  <si>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</si>
  <si>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</si>
  <si>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</si>
  <si>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</si>
  <si>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</si>
  <si>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</si>
  <si>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</si>
  <si>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</si>
  <si>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</si>
  <si>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</si>
  <si>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</si>
  <si>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</si>
  <si>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</si>
  <si>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</si>
  <si>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</si>
  <si>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</si>
  <si>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</si>
  <si>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</si>
  <si>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</si>
  <si>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</si>
  <si>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</si>
  <si>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</si>
  <si>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</si>
  <si>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</si>
  <si>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</si>
  <si>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</si>
  <si>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</si>
  <si>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</si>
  <si>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</si>
  <si>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</si>
  <si>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</si>
  <si>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</si>
  <si>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</si>
  <si>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</si>
  <si>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</si>
  <si>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</si>
  <si>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</si>
  <si>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</si>
  <si>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</si>
  <si>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</si>
  <si>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</si>
  <si>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</si>
  <si>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</si>
  <si>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</si>
  <si>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</si>
  <si>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</si>
  <si>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</si>
  <si>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</si>
  <si>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</si>
  <si>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</si>
  <si>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</si>
  <si>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</si>
  <si>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</si>
  <si>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</si>
  <si>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</si>
  <si>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</si>
  <si>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</si>
  <si>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</si>
  <si>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</si>
  <si>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</si>
  <si>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</si>
  <si>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</si>
  <si>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</si>
  <si>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</si>
  <si>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</si>
  <si>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</si>
  <si>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</si>
  <si>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</si>
  <si>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</si>
  <si>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</si>
  <si>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</si>
  <si>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</si>
  <si>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</si>
  <si>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</si>
  <si>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</si>
  <si>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</si>
  <si>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</si>
  <si>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</si>
  <si>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</si>
  <si>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</si>
  <si>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</si>
  <si>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</si>
  <si>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</si>
  <si>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</si>
  <si>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</si>
  <si>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</si>
  <si>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</si>
  <si>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</si>
  <si>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</si>
  <si>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</si>
  <si>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</si>
  <si>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</si>
  <si>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</si>
  <si>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</si>
  <si>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</si>
  <si>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</si>
  <si>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</si>
  <si>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</si>
  <si>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</si>
  <si>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</si>
  <si>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</si>
  <si>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</si>
  <si>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</si>
  <si>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</si>
  <si>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</si>
  <si>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</si>
  <si>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</si>
  <si>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</si>
  <si>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</si>
  <si>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</si>
  <si>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</si>
  <si>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</si>
  <si>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</si>
  <si>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</si>
  <si>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</si>
  <si>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</si>
  <si>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</si>
  <si>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</si>
  <si>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</si>
  <si>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</si>
  <si>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</si>
  <si>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</si>
  <si>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</si>
  <si>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</si>
  <si>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</si>
  <si>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</si>
  <si>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</si>
  <si>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</si>
  <si>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</si>
  <si>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</si>
  <si>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</si>
  <si>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</si>
  <si>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</si>
  <si>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</si>
  <si>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</si>
  <si>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</si>
  <si>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</si>
  <si>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</si>
  <si>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</si>
  <si>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</si>
  <si>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</si>
  <si>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</si>
  <si>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</si>
  <si>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</si>
  <si>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</si>
  <si>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</si>
  <si>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</si>
  <si>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</si>
  <si>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</si>
  <si>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</si>
  <si>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</si>
  <si>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</si>
  <si>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</si>
  <si>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</si>
  <si>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</si>
  <si>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</si>
  <si>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</si>
  <si>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</si>
  <si>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</si>
  <si>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</si>
  <si>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</si>
  <si>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</si>
  <si>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</si>
  <si>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</si>
  <si>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</si>
  <si>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</si>
  <si>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</si>
  <si>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</si>
  <si>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</si>
  <si>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</si>
  <si>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</si>
  <si>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</si>
  <si>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</si>
  <si>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</si>
  <si>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</si>
  <si>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</si>
  <si>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</si>
  <si>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</si>
  <si>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</si>
  <si>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</si>
  <si>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</si>
  <si>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</si>
  <si>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</si>
  <si>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</si>
  <si>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</si>
  <si>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</si>
  <si>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</si>
  <si>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</si>
  <si>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</si>
  <si>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</si>
  <si>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</si>
  <si>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</si>
  <si>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</si>
  <si>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</si>
  <si>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</si>
  <si>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</si>
  <si>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</si>
  <si>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</si>
  <si>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</si>
  <si>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</si>
  <si>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</si>
  <si>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</si>
  <si>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</si>
  <si>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</si>
  <si>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</si>
  <si>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</si>
  <si>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</si>
  <si>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</si>
  <si>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</si>
  <si>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</si>
  <si>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</si>
  <si>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</si>
  <si>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</si>
  <si>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</si>
  <si>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</si>
  <si>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</si>
  <si>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</si>
  <si>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</si>
  <si>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</si>
  <si>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</si>
  <si>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</si>
  <si>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</si>
  <si>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</si>
  <si>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</si>
  <si>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</si>
  <si>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</si>
  <si>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</si>
  <si>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</si>
  <si>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</si>
  <si>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</si>
  <si>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</si>
  <si>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</si>
  <si>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</si>
  <si>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</si>
  <si>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</si>
  <si>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</si>
  <si>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</si>
  <si>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</si>
  <si>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</si>
  <si>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</si>
  <si>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</si>
  <si>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</si>
  <si>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</si>
  <si>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</si>
  <si>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</si>
  <si>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</si>
  <si>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</si>
  <si>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</si>
  <si>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</si>
  <si>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</si>
  <si>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</si>
  <si>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</si>
  <si>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</si>
  <si>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</si>
  <si>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</si>
  <si>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</si>
  <si>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</si>
  <si>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</si>
  <si>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</si>
  <si>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</si>
  <si>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</si>
  <si>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</si>
  <si>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</si>
  <si>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</si>
  <si>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</si>
  <si>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</si>
  <si>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</si>
  <si>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</si>
  <si>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</si>
  <si>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</si>
  <si>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</si>
  <si>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</si>
  <si>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</si>
  <si>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</si>
  <si>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</si>
  <si>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</si>
  <si>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</si>
  <si>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</si>
  <si>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</si>
  <si>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</si>
  <si>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</si>
  <si>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</si>
  <si>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</si>
  <si>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</si>
  <si>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</si>
  <si>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</si>
  <si>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</si>
  <si>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</si>
  <si>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</si>
  <si>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</si>
  <si>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</si>
  <si>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</si>
  <si>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</si>
  <si>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</si>
  <si>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</si>
  <si>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</si>
  <si>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</si>
  <si>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</si>
  <si>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</si>
  <si>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</si>
  <si>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</si>
  <si>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</si>
  <si>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</si>
  <si>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</si>
  <si>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</si>
  <si>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</si>
  <si>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</si>
  <si>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</si>
  <si>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</si>
  <si>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</si>
  <si>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</si>
  <si>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</si>
  <si>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</si>
  <si>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</si>
  <si>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</si>
  <si>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</si>
  <si>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</si>
  <si>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</si>
  <si>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</si>
  <si>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</si>
  <si>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</si>
  <si>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</si>
  <si>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</si>
  <si>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</si>
  <si>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</si>
  <si>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</si>
  <si>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</si>
  <si>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</si>
  <si>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</si>
  <si>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</si>
  <si>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</si>
  <si>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</si>
  <si>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</si>
  <si>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</si>
  <si>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</si>
  <si>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</si>
  <si>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</si>
  <si>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</si>
  <si>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</si>
  <si>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</si>
  <si>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</si>
  <si>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</si>
  <si>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</si>
  <si>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</si>
  <si>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</si>
  <si>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</si>
  <si>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</si>
  <si>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</si>
  <si>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</si>
  <si>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</si>
  <si>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</si>
  <si>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</si>
  <si>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</si>
  <si>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</si>
  <si>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</si>
  <si>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</si>
  <si>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</si>
  <si>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</si>
  <si>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</si>
  <si>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</si>
  <si>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</si>
  <si>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</si>
  <si>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</si>
  <si>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</si>
  <si>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</si>
  <si>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</si>
  <si>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</si>
  <si>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</si>
  <si>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</si>
  <si>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</si>
  <si>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</si>
  <si>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</si>
  <si>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</si>
  <si>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</si>
  <si>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</si>
  <si>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</si>
  <si>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</si>
  <si>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</si>
  <si>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</si>
  <si>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</si>
  <si>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</si>
  <si>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</si>
  <si>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</si>
  <si>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</si>
  <si>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</si>
  <si>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</si>
  <si>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</si>
  <si>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</si>
  <si>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</si>
  <si>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</si>
  <si>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</si>
  <si>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</si>
  <si>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</si>
  <si>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</si>
  <si>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</si>
  <si>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</si>
  <si>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</si>
  <si>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</si>
  <si>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</si>
  <si>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</si>
  <si>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</si>
  <si>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</si>
  <si>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</si>
  <si>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</si>
  <si>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</si>
  <si>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</si>
  <si>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</si>
  <si>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</si>
  <si>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</si>
  <si>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</si>
  <si>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</si>
  <si>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</si>
  <si>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</si>
  <si>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</si>
  <si>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</si>
  <si>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</si>
  <si>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</si>
  <si>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</si>
  <si>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</si>
  <si>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</si>
  <si>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</si>
  <si>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</si>
  <si>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</si>
  <si>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</si>
  <si>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</si>
  <si>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</si>
  <si>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</si>
  <si>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</si>
  <si>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</si>
  <si>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</si>
  <si>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</si>
  <si>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</si>
  <si>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</si>
  <si>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</si>
  <si>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</si>
  <si>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</si>
  <si>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</si>
  <si>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</si>
  <si>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</si>
  <si>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</si>
  <si>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</si>
  <si>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</si>
  <si>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</si>
  <si>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</si>
  <si>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</si>
  <si>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</si>
  <si>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</si>
  <si>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</si>
  <si>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</si>
  <si>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</si>
  <si>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</si>
  <si>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</si>
  <si>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</si>
  <si>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</si>
  <si>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</si>
  <si>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</si>
  <si>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</si>
  <si>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</si>
  <si>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</si>
  <si>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</si>
  <si>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</si>
  <si>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</si>
  <si>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</si>
  <si>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</si>
  <si>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</si>
  <si>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</si>
  <si>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</si>
  <si>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</si>
  <si>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</si>
  <si>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</si>
  <si>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</si>
  <si>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</si>
  <si>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</si>
  <si>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</si>
  <si>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</si>
  <si>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</si>
  <si>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</si>
  <si>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</si>
  <si>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</si>
  <si>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</si>
  <si>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</si>
  <si>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</si>
  <si>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</si>
  <si>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</si>
  <si>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</si>
  <si>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</si>
  <si>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</si>
  <si>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</si>
  <si>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</si>
  <si>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</si>
  <si>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</si>
  <si>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</si>
  <si>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</si>
  <si>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</si>
  <si>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</si>
  <si>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</si>
  <si>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</si>
  <si>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</si>
  <si>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</si>
  <si>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</si>
  <si>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</si>
  <si>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</si>
  <si>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</si>
  <si>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</si>
  <si>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</si>
  <si>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</si>
  <si>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</si>
  <si>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</si>
  <si>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</si>
  <si>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</si>
  <si>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</si>
  <si>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</si>
  <si>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</si>
  <si>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</si>
  <si>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</si>
  <si>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</si>
  <si>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</si>
  <si>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</si>
  <si>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</si>
  <si>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</si>
  <si>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</si>
  <si>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</si>
  <si>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</si>
  <si>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</si>
  <si>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</si>
  <si>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</si>
  <si>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</si>
  <si>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</si>
  <si>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</si>
  <si>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</si>
  <si>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</si>
  <si>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</si>
  <si>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</si>
  <si>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</si>
  <si>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</si>
  <si>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</si>
  <si>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</si>
  <si>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</si>
  <si>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</si>
  <si>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</si>
  <si>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</si>
  <si>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</si>
  <si>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</si>
  <si>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</si>
  <si>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</si>
  <si>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</si>
  <si>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</si>
  <si>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</si>
  <si>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</si>
  <si>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</si>
  <si>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</si>
  <si>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</si>
  <si>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</si>
  <si>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</si>
  <si>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</si>
  <si>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</si>
  <si>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</si>
  <si>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</si>
  <si>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</si>
  <si>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</si>
  <si>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</si>
  <si>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</si>
  <si>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</si>
  <si>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</si>
  <si>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</si>
  <si>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</si>
  <si>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</si>
  <si>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</si>
  <si>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</si>
  <si>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</si>
  <si>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</si>
  <si>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</si>
  <si>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</si>
  <si>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</si>
  <si>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</si>
  <si>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</si>
  <si>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</si>
  <si>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</si>
  <si>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</si>
  <si>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</si>
  <si>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</si>
  <si>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</si>
  <si>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</si>
  <si>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</si>
  <si>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</si>
  <si>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</si>
  <si>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</si>
  <si>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</si>
  <si>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</si>
  <si>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</si>
  <si>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</si>
  <si>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</si>
  <si>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</si>
  <si>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</si>
  <si>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</si>
  <si>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</si>
  <si>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</si>
  <si>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</si>
  <si>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</si>
  <si>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</si>
  <si>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</si>
  <si>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</si>
  <si>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</si>
  <si>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</si>
  <si>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</si>
  <si>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</si>
  <si>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</si>
  <si>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</si>
  <si>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</si>
  <si>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</si>
  <si>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</si>
  <si>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</si>
  <si>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</si>
  <si>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</si>
  <si>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</si>
  <si>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</si>
  <si>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</si>
  <si>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</si>
  <si>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</si>
  <si>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</si>
  <si>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</si>
  <si>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</si>
  <si>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</si>
  <si>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</si>
  <si>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</si>
  <si>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</si>
  <si>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</si>
  <si>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</si>
  <si>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</si>
  <si>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</si>
  <si>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</si>
  <si>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</si>
  <si>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</si>
  <si>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</si>
  <si>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</si>
  <si>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</si>
  <si>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</si>
  <si>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</si>
  <si>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</si>
  <si>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</si>
  <si>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</si>
  <si>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</si>
  <si>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</si>
  <si>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</si>
  <si>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</si>
  <si>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</si>
  <si>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</si>
  <si>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</si>
  <si>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</si>
  <si>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</si>
  <si>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</si>
  <si>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</si>
  <si>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</si>
  <si>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</si>
  <si>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</si>
  <si>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</si>
  <si>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</si>
  <si>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</si>
  <si>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</si>
  <si>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</si>
  <si>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</si>
  <si>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</si>
  <si>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</si>
  <si>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</si>
  <si>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</si>
  <si>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</si>
  <si>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</si>
  <si>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</si>
  <si>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</si>
  <si>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</si>
  <si>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</si>
  <si>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</si>
  <si>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</si>
  <si>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</si>
  <si>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</si>
  <si>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</si>
  <si>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</si>
  <si>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</si>
  <si>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</si>
  <si>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</si>
  <si>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</si>
  <si>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</si>
  <si>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</si>
  <si>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</si>
  <si>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</si>
  <si>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</si>
  <si>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</si>
  <si>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</si>
  <si>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</si>
  <si>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</si>
  <si>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</si>
  <si>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</si>
  <si>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</si>
  <si>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</si>
  <si>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</si>
  <si>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</si>
  <si>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</si>
  <si>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</si>
  <si>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</si>
  <si>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</si>
  <si>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</si>
  <si>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</si>
  <si>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</si>
  <si>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</si>
  <si>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</si>
  <si>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</si>
  <si>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</si>
  <si>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</si>
  <si>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</si>
  <si>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</si>
  <si>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</si>
  <si>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</si>
  <si>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</si>
  <si>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</si>
  <si>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</si>
  <si>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</si>
  <si>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</si>
  <si>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</si>
  <si>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</si>
  <si>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</si>
  <si>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</si>
  <si>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</si>
  <si>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</si>
  <si>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</si>
  <si>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</si>
  <si>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</si>
  <si>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</si>
  <si>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</si>
  <si>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</si>
  <si>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</si>
  <si>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</si>
  <si>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</si>
  <si>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</si>
  <si>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</si>
  <si>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</si>
  <si>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</si>
  <si>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</si>
  <si>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</si>
  <si>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</si>
  <si>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</si>
  <si>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</si>
  <si>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</si>
  <si>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</si>
  <si>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</si>
  <si>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</si>
  <si>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</si>
  <si>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</si>
  <si>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</si>
  <si>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</si>
  <si>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</si>
  <si>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</si>
  <si>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</si>
  <si>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</si>
  <si>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</si>
  <si>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</si>
  <si>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</si>
  <si>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</si>
  <si>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</si>
  <si>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</si>
  <si>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</si>
  <si>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</si>
  <si>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</si>
  <si>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</si>
  <si>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</si>
  <si>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</si>
  <si>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</si>
  <si>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</si>
  <si>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</si>
  <si>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</si>
  <si>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</si>
  <si>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</si>
  <si>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</si>
  <si>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</si>
  <si>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</si>
  <si>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</si>
  <si>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</si>
  <si>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</si>
  <si>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</si>
  <si>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</si>
  <si>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</si>
  <si>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</si>
  <si>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</si>
  <si>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</si>
  <si>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</si>
  <si>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</si>
  <si>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</si>
  <si>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</si>
  <si>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</si>
  <si>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</si>
  <si>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</si>
  <si>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</si>
  <si>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</si>
  <si>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</si>
  <si>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</si>
  <si>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</si>
  <si>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</si>
  <si>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</si>
  <si>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</si>
  <si>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</si>
  <si>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</si>
  <si>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</si>
  <si>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</si>
  <si>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</si>
  <si>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</si>
  <si>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</si>
  <si>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</si>
  <si>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</si>
  <si>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</si>
  <si>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</si>
  <si>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</si>
  <si>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</si>
  <si>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</si>
  <si>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</si>
  <si>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</si>
  <si>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</si>
  <si>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</si>
  <si>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</si>
  <si>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</si>
  <si>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</si>
  <si>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</si>
  <si>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</si>
  <si>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</si>
  <si>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</si>
  <si>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</si>
  <si>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</si>
  <si>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</si>
  <si>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</si>
  <si>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</si>
  <si>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</si>
  <si>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</si>
  <si>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</si>
  <si>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</si>
  <si>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</si>
  <si>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</si>
  <si>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</si>
  <si>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</si>
  <si>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</si>
  <si>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</si>
  <si>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</si>
  <si>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</si>
  <si>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</si>
  <si>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</si>
  <si>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</si>
  <si>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</si>
  <si>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</si>
  <si>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</si>
  <si>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</si>
  <si>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</si>
  <si>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</si>
  <si>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</si>
  <si>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</si>
  <si>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</si>
  <si>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</si>
  <si>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</si>
  <si>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</si>
  <si>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</si>
  <si>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</si>
  <si>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</si>
  <si>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</si>
  <si>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</si>
  <si>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</si>
  <si>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</si>
  <si>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</si>
  <si>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</si>
  <si>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</si>
  <si>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</si>
  <si>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</si>
  <si>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</si>
  <si>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</si>
  <si>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</si>
  <si>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</si>
  <si>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</si>
  <si>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</si>
  <si>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</si>
  <si>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</si>
  <si>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</si>
  <si>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</si>
  <si>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</si>
  <si>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</si>
  <si>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</si>
  <si>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</si>
  <si>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</si>
  <si>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</si>
  <si>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</si>
  <si>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</si>
  <si>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</si>
  <si>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</si>
  <si>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</si>
  <si>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</si>
  <si>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</si>
  <si>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</si>
  <si>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</si>
  <si>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</si>
  <si>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</si>
  <si>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</si>
  <si>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</si>
  <si>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</si>
  <si>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</si>
  <si>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</si>
  <si>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</si>
  <si>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</si>
  <si>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</si>
  <si>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</si>
  <si>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</si>
  <si>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</si>
  <si>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</si>
  <si>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</si>
  <si>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</si>
  <si>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</si>
  <si>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</si>
  <si>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</si>
  <si>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</si>
  <si>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</si>
  <si>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</si>
  <si>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</si>
  <si>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</si>
  <si>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</si>
  <si>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</si>
  <si>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</si>
  <si>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</si>
  <si>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</si>
  <si>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</si>
  <si>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</si>
  <si>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</si>
  <si>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</si>
  <si>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</si>
  <si>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</si>
  <si>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</si>
  <si>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</si>
  <si>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</si>
  <si>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</si>
  <si>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</si>
  <si>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</si>
  <si>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</si>
  <si>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</si>
  <si>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</si>
  <si>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</si>
  <si>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</si>
  <si>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</si>
  <si>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</si>
  <si>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</si>
  <si>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</si>
  <si>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</si>
  <si>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</si>
  <si>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</si>
  <si>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</si>
  <si>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</si>
  <si>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</si>
  <si>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</si>
  <si>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</si>
  <si>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</si>
  <si>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</si>
  <si>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</si>
  <si>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</si>
  <si>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</si>
  <si>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</si>
  <si>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</si>
  <si>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</si>
  <si>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</si>
  <si>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</si>
  <si>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</si>
  <si>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</si>
  <si>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</si>
  <si>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</si>
  <si>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</si>
  <si>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</si>
  <si>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</si>
  <si>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</si>
  <si>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</si>
  <si>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</si>
  <si>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</si>
  <si>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</si>
  <si>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</si>
  <si>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</si>
  <si>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</si>
  <si>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</si>
  <si>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</si>
  <si>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</si>
  <si>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</si>
  <si>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</si>
  <si>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</si>
  <si>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</si>
  <si>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</si>
  <si>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</si>
  <si>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</si>
  <si>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</si>
  <si>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</si>
  <si>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</si>
  <si>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</si>
  <si>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</si>
  <si>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</si>
  <si>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</si>
  <si>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</si>
  <si>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</si>
  <si>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</si>
  <si>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</si>
  <si>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</si>
  <si>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</si>
  <si>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</si>
  <si>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</si>
  <si>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</si>
  <si>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</si>
  <si>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</si>
  <si>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</si>
  <si>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</si>
  <si>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</si>
  <si>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</si>
  <si>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</si>
  <si>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</si>
  <si>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</si>
  <si>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</si>
  <si>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</si>
  <si>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</si>
  <si>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</si>
  <si>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</si>
  <si>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</si>
  <si>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</si>
  <si>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</si>
  <si>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</si>
  <si>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</si>
  <si>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</si>
  <si>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</si>
  <si>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</si>
  <si>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</si>
  <si>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</si>
  <si>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</si>
  <si>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</si>
  <si>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</si>
  <si>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</si>
  <si>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</si>
  <si>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</si>
  <si>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</si>
  <si>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</si>
  <si>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</si>
  <si>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</si>
  <si>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</si>
  <si>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</si>
  <si>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</si>
  <si>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</si>
  <si>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</si>
  <si>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</si>
  <si>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</si>
  <si>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</si>
  <si>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</si>
  <si>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</si>
  <si>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</si>
  <si>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</si>
  <si>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</si>
  <si>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</si>
  <si>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</si>
  <si>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</si>
  <si>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</si>
  <si>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</si>
  <si>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</si>
  <si>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</si>
  <si>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</si>
  <si>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</si>
  <si>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</si>
  <si>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</si>
  <si>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</si>
  <si>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</si>
  <si>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</si>
  <si>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</si>
  <si>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</si>
  <si>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</si>
  <si>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</si>
  <si>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</si>
  <si>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</si>
  <si>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</si>
  <si>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</si>
  <si>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</si>
  <si>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</si>
  <si>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</si>
  <si>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</si>
  <si>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</si>
  <si>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</si>
  <si>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</si>
  <si>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</si>
  <si>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</si>
  <si>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</si>
  <si>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</si>
  <si>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</si>
  <si>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</si>
  <si>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</si>
  <si>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</si>
  <si>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</si>
  <si>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</si>
  <si>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</si>
  <si>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</si>
  <si>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</si>
  <si>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</si>
  <si>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</si>
  <si>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</si>
  <si>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</si>
  <si>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</si>
  <si>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</si>
  <si>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</si>
  <si>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</si>
  <si>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</si>
  <si>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</si>
  <si>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</si>
  <si>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</si>
  <si>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</si>
  <si>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</si>
  <si>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</si>
  <si>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</si>
  <si>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</si>
  <si>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</si>
  <si>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</si>
  <si>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</si>
  <si>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</si>
  <si>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</si>
  <si>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</si>
  <si>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</si>
  <si>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</si>
  <si>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</si>
  <si>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</si>
  <si>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</si>
  <si>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</si>
  <si>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</si>
  <si>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</si>
  <si>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</si>
  <si>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</si>
  <si>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</si>
  <si>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</si>
  <si>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</si>
  <si>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</si>
  <si>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</si>
  <si>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</si>
  <si>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</si>
  <si>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</si>
  <si>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</si>
  <si>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</si>
  <si>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</si>
  <si>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</si>
  <si>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</si>
  <si>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</si>
  <si>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</si>
  <si>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</si>
  <si>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</si>
  <si>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</si>
  <si>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</si>
  <si>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</si>
  <si>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</si>
  <si>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</si>
  <si>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</si>
  <si>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</si>
  <si>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</si>
  <si>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</si>
  <si>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</si>
  <si>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</si>
  <si>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</si>
  <si>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</si>
  <si>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</si>
  <si>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</si>
  <si>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</si>
  <si>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</si>
  <si>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</si>
  <si>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</si>
  <si>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</si>
  <si>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</si>
  <si>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</si>
  <si>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</si>
  <si>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</si>
  <si>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</si>
  <si>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</si>
  <si>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</si>
  <si>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</si>
  <si>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</si>
  <si>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</si>
  <si>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</si>
  <si>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</si>
  <si>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</si>
  <si>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</si>
  <si>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</si>
  <si>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</si>
  <si>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</si>
  <si>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</si>
  <si>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</si>
  <si>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</si>
  <si>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</si>
  <si>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</si>
  <si>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</si>
  <si>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</si>
  <si>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</si>
  <si>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</si>
  <si>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</si>
  <si>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</si>
  <si>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</si>
  <si>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</si>
  <si>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</si>
  <si>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</si>
  <si>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</si>
  <si>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</si>
  <si>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</si>
  <si>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</si>
  <si>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</si>
  <si>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</si>
  <si>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</si>
  <si>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</si>
  <si>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</si>
  <si>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</si>
  <si>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</si>
  <si>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</si>
  <si>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</si>
  <si>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</si>
  <si>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</si>
  <si>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</si>
  <si>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</si>
  <si>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</si>
  <si>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</si>
  <si>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</si>
  <si>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</si>
  <si>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</si>
  <si>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</si>
  <si>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</si>
  <si>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</si>
  <si>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</si>
  <si>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</si>
  <si>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</si>
  <si>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</si>
  <si>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</si>
  <si>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</si>
  <si>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</si>
  <si>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</si>
  <si>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</si>
  <si>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</si>
  <si>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</si>
  <si>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</si>
  <si>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</si>
  <si>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</si>
  <si>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</si>
  <si>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</si>
  <si>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</si>
  <si>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</si>
  <si>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</si>
  <si>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</si>
  <si>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</si>
  <si>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</si>
  <si>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</si>
  <si>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</si>
  <si>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</si>
  <si>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</si>
  <si>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</si>
  <si>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</si>
  <si>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</si>
  <si>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</si>
  <si>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</si>
  <si>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</si>
  <si>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</si>
  <si>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</si>
  <si>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</si>
  <si>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</si>
  <si>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</si>
  <si>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</si>
  <si>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</si>
  <si>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</si>
  <si>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</si>
  <si>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</si>
  <si>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</si>
  <si>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</si>
  <si>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</si>
  <si>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</si>
  <si>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</si>
  <si>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</si>
  <si>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</si>
  <si>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</si>
  <si>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</si>
  <si>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</si>
  <si>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</si>
  <si>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</si>
  <si>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</si>
  <si>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</si>
  <si>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</si>
  <si>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</si>
  <si>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</si>
  <si>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</si>
  <si>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</si>
  <si>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</si>
  <si>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</si>
  <si>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</si>
  <si>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</si>
  <si>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</si>
  <si>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</si>
  <si>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</si>
  <si>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</si>
  <si>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</si>
  <si>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</si>
  <si>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</si>
  <si>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</si>
  <si>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</si>
  <si>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</si>
  <si>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</si>
  <si>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</si>
  <si>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</si>
  <si>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</si>
  <si>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</si>
  <si>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</si>
  <si>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</si>
  <si>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</si>
  <si>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</si>
  <si>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</si>
  <si>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</si>
  <si>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</si>
  <si>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</si>
  <si>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</si>
  <si>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</si>
  <si>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</si>
  <si>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</si>
  <si>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</si>
  <si>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</si>
  <si>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</si>
  <si>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</si>
  <si>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</si>
  <si>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</si>
  <si>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</si>
  <si>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</si>
  <si>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</si>
  <si>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</si>
  <si>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</si>
  <si>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</si>
  <si>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</si>
  <si>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</si>
  <si>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</si>
  <si>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</si>
  <si>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</si>
  <si>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</si>
  <si>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</si>
  <si>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</si>
  <si>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</si>
  <si>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</si>
  <si>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</si>
  <si>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</si>
  <si>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</si>
  <si>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</si>
  <si>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</si>
  <si>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</si>
  <si>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</si>
  <si>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</si>
  <si>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</si>
  <si>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</si>
  <si>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</si>
  <si>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</si>
  <si>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</si>
  <si>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</si>
  <si>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</si>
  <si>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</si>
  <si>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</si>
  <si>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</si>
  <si>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</si>
  <si>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</si>
  <si>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</si>
  <si>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</si>
  <si>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</si>
  <si>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</si>
  <si>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</si>
  <si>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</si>
  <si>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</si>
  <si>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</si>
  <si>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</si>
  <si>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</si>
  <si>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</si>
  <si>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</si>
  <si>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</si>
  <si>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</si>
  <si>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</si>
  <si>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</si>
  <si>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</si>
  <si>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</si>
  <si>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</si>
  <si>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</si>
  <si>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</si>
  <si>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</si>
  <si>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</si>
  <si>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</si>
  <si>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</si>
  <si>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</si>
  <si>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</si>
  <si>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</si>
  <si>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</si>
  <si>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</si>
  <si>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</si>
  <si>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</si>
  <si>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</si>
  <si>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</si>
  <si>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</si>
  <si>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</si>
  <si>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</si>
  <si>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</si>
  <si>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</si>
  <si>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</si>
  <si>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</si>
  <si>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</si>
  <si>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</si>
  <si>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</si>
  <si>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</si>
  <si>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</si>
  <si>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</si>
  <si>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</si>
  <si>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</si>
  <si>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</si>
  <si>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</si>
  <si>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</si>
  <si>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</si>
  <si>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</si>
  <si>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</si>
  <si>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</si>
  <si>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</si>
  <si>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</si>
  <si>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</si>
  <si>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</si>
  <si>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</si>
  <si>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</si>
  <si>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</si>
  <si>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</si>
  <si>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</si>
  <si>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</si>
  <si>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</si>
  <si>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</si>
  <si>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</si>
  <si>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</si>
  <si>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</si>
  <si>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</si>
  <si>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</si>
  <si>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</si>
  <si>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</si>
  <si>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</si>
  <si>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</si>
  <si>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</si>
  <si>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</si>
  <si>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</si>
  <si>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</si>
  <si>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</si>
  <si>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</si>
  <si>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</si>
  <si>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</si>
  <si>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</si>
  <si>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</si>
  <si>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</si>
  <si>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</si>
  <si>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</si>
  <si>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</si>
  <si>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</si>
  <si>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</si>
  <si>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</si>
  <si>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</si>
  <si>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</si>
  <si>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</si>
  <si>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</si>
  <si>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</si>
  <si>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</si>
  <si>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</si>
  <si>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</si>
  <si>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</si>
  <si>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</si>
  <si>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</si>
  <si>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</si>
  <si>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</si>
  <si>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</si>
  <si>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</si>
  <si>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</si>
  <si>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</si>
  <si>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</si>
  <si>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</si>
  <si>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</si>
  <si>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</si>
  <si>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</si>
  <si>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</si>
  <si>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</si>
  <si>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</si>
  <si>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</si>
  <si>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</si>
  <si>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</si>
  <si>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</si>
  <si>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</si>
  <si>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</si>
  <si>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</si>
  <si>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</si>
  <si>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</si>
  <si>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</si>
  <si>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</si>
  <si>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</si>
  <si>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</si>
  <si>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</si>
  <si>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</si>
  <si>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</si>
  <si>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</si>
  <si>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</si>
  <si>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</si>
  <si>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</si>
  <si>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</si>
  <si>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</si>
  <si>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</si>
  <si>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</si>
  <si>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</si>
  <si>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</si>
  <si>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</si>
  <si>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</si>
  <si>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</si>
  <si>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</si>
  <si>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</si>
  <si>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</si>
  <si>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</si>
  <si>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</si>
  <si>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</si>
  <si>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</si>
  <si>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</si>
  <si>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</si>
  <si>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</si>
  <si>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</si>
  <si>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</si>
  <si>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</si>
  <si>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</si>
  <si>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</si>
  <si>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</si>
  <si>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</si>
  <si>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</si>
  <si>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</si>
  <si>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</si>
  <si>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</si>
  <si>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</si>
  <si>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</si>
  <si>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</si>
  <si>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</si>
  <si>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</si>
  <si>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</si>
  <si>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</si>
  <si>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</si>
  <si>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</si>
  <si>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</si>
  <si>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</si>
  <si>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</si>
  <si>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</si>
  <si>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</si>
  <si>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</si>
  <si>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</si>
  <si>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</si>
  <si>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</si>
  <si>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</si>
  <si>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</si>
  <si>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</si>
  <si>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</si>
  <si>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</si>
  <si>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</si>
  <si>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</si>
  <si>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</si>
  <si>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</si>
  <si>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</si>
  <si>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</si>
  <si>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</si>
  <si>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</si>
  <si>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</si>
  <si>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</si>
  <si>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</si>
  <si>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</si>
  <si>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</si>
  <si>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</si>
  <si>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</si>
  <si>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</si>
  <si>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</si>
  <si>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</si>
  <si>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</si>
  <si>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</si>
  <si>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</si>
  <si>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</si>
  <si>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</si>
  <si>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</si>
  <si>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</si>
  <si>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</si>
  <si>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</si>
  <si>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</si>
  <si>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</si>
  <si>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</si>
  <si>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</si>
  <si>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</si>
  <si>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</si>
  <si>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</si>
  <si>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</si>
  <si>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</si>
  <si>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</si>
  <si>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</si>
  <si>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</si>
  <si>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</si>
  <si>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</si>
  <si>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</si>
  <si>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</si>
  <si>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</si>
  <si>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</si>
  <si>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</si>
  <si>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</si>
  <si>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</si>
  <si>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</si>
  <si>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</si>
  <si>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</si>
  <si>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</si>
  <si>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</si>
  <si>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</si>
  <si>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</si>
  <si>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</si>
  <si>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</si>
  <si>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</si>
  <si>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</si>
  <si>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</si>
  <si>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</si>
  <si>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</si>
  <si>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</si>
  <si>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</si>
  <si>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</si>
  <si>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</si>
  <si>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</si>
  <si>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</si>
  <si>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</si>
  <si>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</si>
  <si>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</si>
  <si>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</si>
  <si>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</si>
  <si>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</si>
  <si>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</si>
  <si>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</si>
  <si>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</si>
  <si>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</si>
  <si>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</si>
  <si>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</si>
  <si>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</si>
  <si>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</si>
  <si>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</si>
  <si>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</si>
  <si>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</si>
  <si>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</si>
  <si>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</si>
  <si>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</si>
  <si>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</si>
  <si>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</si>
  <si>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</si>
  <si>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</si>
  <si>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</si>
  <si>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</si>
  <si>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</si>
  <si>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</si>
  <si>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</si>
  <si>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</si>
  <si>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</si>
  <si>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</si>
  <si>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</si>
  <si>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</si>
  <si>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</si>
  <si>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</si>
  <si>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</si>
  <si>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</si>
  <si>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</si>
  <si>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</si>
  <si>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</si>
  <si>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</si>
  <si>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</si>
  <si>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</si>
  <si>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</si>
  <si>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</si>
  <si>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</si>
  <si>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</si>
  <si>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</si>
  <si>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</si>
  <si>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</si>
  <si>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</si>
  <si>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</si>
  <si>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</si>
  <si>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</si>
  <si>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</si>
  <si>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</si>
  <si>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</si>
  <si>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</si>
  <si>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</si>
  <si>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</si>
  <si>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</si>
  <si>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</si>
  <si>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</si>
  <si>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</si>
  <si>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</si>
  <si>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</si>
  <si>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</si>
  <si>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</si>
  <si>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</si>
  <si>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</si>
  <si>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</si>
  <si>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</si>
  <si>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</si>
  <si>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</si>
  <si>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</si>
  <si>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</si>
  <si>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</si>
  <si>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</si>
  <si>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</si>
  <si>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</si>
  <si>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</si>
  <si>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</si>
  <si>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</si>
  <si>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</si>
  <si>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</si>
  <si>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</si>
  <si>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</si>
  <si>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</si>
  <si>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</si>
  <si>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</si>
  <si>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</si>
  <si>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</si>
  <si>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</si>
  <si>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</si>
  <si>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</si>
  <si>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</si>
  <si>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</si>
  <si>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</si>
  <si>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</si>
  <si>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</si>
  <si>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</si>
  <si>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</si>
  <si>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</si>
  <si>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</si>
  <si>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</si>
  <si>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</si>
  <si>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</si>
  <si>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</si>
  <si>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</si>
  <si>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</si>
  <si>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</si>
  <si>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</si>
  <si>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</si>
  <si>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</si>
  <si>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</si>
  <si>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</si>
  <si>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</si>
  <si>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</si>
  <si>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</si>
  <si>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</si>
  <si>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</si>
  <si>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</si>
  <si>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</si>
  <si>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</si>
  <si>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</si>
  <si>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</si>
  <si>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</si>
  <si>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</si>
  <si>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</si>
  <si>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</si>
  <si>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</si>
  <si>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</si>
  <si>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</si>
  <si>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</si>
  <si>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</si>
  <si>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</si>
  <si>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</si>
  <si>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</si>
  <si>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</si>
  <si>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</si>
  <si>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</si>
  <si>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</si>
  <si>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</si>
  <si>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</si>
  <si>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</si>
  <si>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</si>
  <si>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</si>
  <si>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</si>
  <si>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</si>
  <si>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</si>
  <si>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</si>
  <si>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</si>
  <si>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</si>
  <si>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</si>
  <si>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</si>
  <si>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</si>
  <si>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</si>
  <si>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</si>
  <si>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</si>
  <si>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</si>
  <si>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</si>
  <si>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</si>
  <si>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</si>
  <si>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</si>
  <si>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</si>
  <si>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</si>
  <si>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</si>
  <si>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</si>
  <si>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</si>
  <si>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</si>
  <si>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</si>
  <si>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</si>
  <si>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</si>
  <si>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</si>
  <si>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</si>
  <si>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</si>
  <si>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</si>
  <si>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</si>
  <si>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</si>
  <si>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</si>
  <si>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</si>
  <si>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</si>
  <si>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</si>
  <si>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</si>
  <si>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</si>
  <si>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</si>
  <si>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</si>
  <si>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</si>
  <si>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</si>
  <si>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</si>
  <si>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</si>
  <si>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</si>
  <si>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</si>
  <si>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</si>
  <si>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</si>
  <si>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</si>
  <si>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</si>
  <si>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</si>
  <si>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</si>
  <si>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</si>
  <si>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</si>
  <si>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</si>
  <si>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</si>
  <si>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</si>
  <si>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</si>
  <si>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</si>
  <si>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</si>
  <si>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</si>
  <si>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</si>
  <si>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</si>
  <si>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</si>
  <si>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</si>
  <si>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</si>
  <si>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</si>
  <si>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</si>
  <si>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</si>
  <si>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</si>
  <si>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</si>
  <si>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</si>
  <si>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</si>
  <si>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</si>
  <si>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</si>
  <si>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</si>
  <si>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</si>
  <si>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</si>
  <si>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</si>
  <si>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</si>
  <si>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</si>
  <si>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</si>
  <si>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</si>
  <si>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</si>
  <si>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</si>
  <si>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</si>
  <si>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</si>
  <si>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</si>
  <si>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</si>
  <si>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</si>
  <si>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</si>
  <si>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</si>
  <si>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</si>
  <si>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</si>
  <si>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</si>
  <si>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</si>
  <si>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</si>
  <si>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</si>
  <si>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</si>
  <si>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</si>
  <si>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</si>
  <si>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</si>
  <si>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</si>
  <si>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</si>
  <si>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</si>
  <si>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</si>
  <si>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</si>
  <si>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</si>
  <si>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</si>
  <si>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</si>
  <si>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</si>
  <si>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</si>
  <si>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</si>
  <si>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</si>
  <si>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</si>
  <si>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</si>
  <si>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</si>
  <si>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</si>
  <si>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</si>
  <si>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</si>
  <si>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</si>
  <si>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</si>
  <si>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</si>
  <si>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</si>
  <si>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</si>
  <si>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</si>
  <si>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</si>
  <si>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</si>
  <si>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</si>
  <si>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</si>
  <si>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</si>
  <si>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</si>
  <si>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</si>
  <si>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</si>
  <si>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</si>
  <si>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</si>
  <si>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</si>
  <si>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</si>
  <si>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</si>
  <si>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</si>
  <si>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</si>
  <si>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</si>
  <si>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</si>
  <si>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</si>
  <si>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</si>
  <si>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</si>
  <si>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</si>
  <si>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</si>
  <si>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</si>
  <si>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</si>
  <si>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</si>
  <si>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</si>
  <si>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</si>
  <si>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</si>
  <si>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</si>
  <si>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</si>
  <si>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</si>
  <si>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</si>
  <si>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</si>
  <si>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</si>
  <si>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</si>
  <si>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</si>
  <si>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</si>
  <si>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</si>
  <si>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</si>
  <si>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</si>
  <si>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</si>
  <si>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</si>
  <si>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</si>
  <si>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</si>
  <si>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</si>
  <si>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</si>
  <si>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</si>
  <si>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</si>
  <si>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</si>
  <si>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</si>
  <si>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</si>
  <si>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</si>
  <si>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</si>
  <si>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</si>
  <si>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</si>
  <si>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</si>
  <si>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</si>
  <si>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</si>
  <si>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</si>
  <si>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</si>
  <si>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</si>
  <si>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</si>
  <si>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</si>
  <si>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</si>
  <si>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</si>
  <si>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</si>
  <si>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</si>
  <si>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</si>
  <si>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</si>
  <si>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</si>
  <si>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</si>
  <si>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</si>
  <si>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</si>
  <si>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</si>
  <si>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</si>
  <si>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</si>
  <si>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</si>
  <si>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</si>
  <si>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</si>
  <si>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</si>
  <si>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</si>
  <si>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</si>
  <si>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</si>
  <si>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</si>
  <si>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</si>
  <si>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</si>
  <si>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</si>
  <si>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</si>
  <si>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</si>
  <si>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</si>
  <si>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</si>
  <si>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</si>
  <si>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</si>
  <si>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</si>
  <si>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</si>
  <si>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</si>
  <si>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</si>
  <si>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</si>
  <si>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</si>
  <si>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</si>
  <si>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</si>
  <si>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</si>
  <si>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</si>
  <si>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</si>
  <si>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</si>
  <si>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</si>
  <si>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</si>
  <si>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</si>
  <si>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</si>
  <si>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</si>
  <si>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</si>
  <si>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</si>
  <si>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</si>
  <si>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</si>
  <si>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</si>
  <si>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</si>
  <si>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</si>
  <si>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</si>
  <si>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</si>
  <si>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</si>
  <si>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</si>
  <si>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</si>
  <si>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</si>
  <si>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</si>
  <si>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</si>
  <si>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</si>
  <si>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</si>
  <si>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</si>
  <si>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</si>
  <si>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</si>
  <si>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</si>
  <si>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</si>
  <si>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</si>
  <si>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</si>
  <si>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</si>
  <si>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</si>
  <si>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</si>
  <si>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</si>
  <si>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</si>
  <si>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</si>
  <si>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</si>
  <si>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</si>
  <si>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</si>
  <si>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</si>
  <si>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</si>
  <si>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</si>
  <si>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</si>
  <si>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</si>
  <si>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</si>
  <si>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</si>
  <si>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</si>
  <si>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</si>
  <si>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</si>
  <si>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</si>
  <si>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</si>
  <si>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</si>
  <si>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</si>
  <si>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</si>
  <si>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</si>
  <si>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</si>
  <si>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</si>
  <si>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</si>
  <si>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</si>
  <si>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</si>
  <si>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</si>
  <si>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</si>
  <si>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</si>
  <si>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</si>
  <si>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</si>
  <si>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</si>
  <si>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</si>
  <si>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</si>
  <si>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</si>
  <si>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</si>
  <si>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</si>
  <si>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</si>
  <si>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</si>
  <si>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</si>
  <si>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</si>
  <si>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</si>
  <si>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</si>
  <si>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</si>
  <si>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</si>
  <si>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</si>
  <si>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</si>
  <si>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</si>
  <si>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</si>
  <si>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</si>
  <si>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</si>
  <si>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</si>
  <si>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</si>
  <si>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</si>
  <si>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</si>
  <si>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</si>
  <si>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</si>
  <si>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</si>
  <si>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</si>
  <si>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</si>
  <si>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</si>
  <si>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</si>
  <si>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</si>
  <si>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</si>
  <si>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</si>
  <si>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</si>
  <si>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</si>
  <si>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</si>
  <si>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</si>
  <si>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</si>
  <si>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</si>
  <si>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</si>
  <si>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</si>
  <si>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</si>
  <si>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</si>
  <si>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</si>
  <si>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</si>
  <si>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</si>
  <si>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</si>
  <si>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</si>
  <si>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</si>
  <si>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</si>
  <si>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</si>
  <si>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</si>
  <si>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</si>
  <si>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</si>
  <si>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</si>
  <si>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</si>
  <si>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</si>
  <si>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</si>
  <si>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</si>
  <si>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</si>
  <si>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</si>
  <si>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</si>
  <si>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</si>
  <si>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</si>
  <si>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</si>
  <si>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</si>
  <si>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</si>
  <si>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</si>
  <si>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</si>
  <si>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</si>
  <si>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</si>
  <si>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</si>
  <si>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</si>
  <si>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</si>
  <si>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</si>
  <si>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</si>
  <si>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</si>
  <si>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</si>
  <si>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</si>
  <si>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</si>
  <si>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</si>
  <si>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</si>
  <si>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</si>
  <si>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</si>
  <si>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</si>
  <si>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</si>
  <si>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</si>
  <si>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</si>
  <si>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</si>
  <si>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</si>
  <si>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</si>
  <si>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</si>
  <si>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</si>
  <si>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</si>
  <si>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</si>
  <si>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</si>
  <si>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</si>
  <si>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</si>
  <si>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</si>
  <si>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</si>
  <si>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</si>
  <si>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</si>
  <si>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</si>
  <si>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</si>
  <si>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</si>
  <si>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</si>
  <si>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</si>
  <si>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</si>
  <si>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</si>
  <si>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</si>
  <si>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</si>
  <si>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</si>
  <si>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</si>
  <si>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</si>
  <si>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</si>
  <si>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</si>
  <si>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</si>
  <si>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</si>
  <si>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</si>
  <si>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</si>
  <si>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</si>
  <si>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</si>
  <si>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</si>
  <si>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</si>
  <si>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</si>
  <si>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</si>
  <si>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</si>
  <si>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</si>
  <si>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</si>
  <si>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</si>
  <si>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</si>
  <si>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</si>
  <si>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</si>
  <si>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</si>
  <si>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</si>
  <si>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</si>
  <si>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</si>
  <si>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</si>
  <si>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</si>
  <si>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</si>
  <si>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</si>
  <si>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</si>
  <si>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</si>
  <si>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</si>
  <si>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</si>
  <si>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</si>
  <si>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</si>
  <si>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</si>
  <si>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</si>
  <si>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</si>
  <si>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</si>
  <si>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</si>
  <si>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</si>
  <si>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</si>
  <si>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</si>
  <si>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</si>
  <si>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</si>
  <si>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</si>
  <si>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</si>
  <si>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</si>
  <si>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</si>
  <si>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</si>
  <si>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</si>
  <si>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</si>
  <si>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</si>
  <si>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</si>
  <si>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</si>
  <si>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</si>
  <si>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</si>
  <si>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</si>
  <si>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</si>
  <si>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</si>
  <si>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</si>
  <si>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</si>
  <si>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</si>
  <si>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</si>
  <si>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</si>
  <si>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</si>
  <si>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</si>
  <si>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</si>
  <si>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</si>
  <si>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</si>
  <si>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</si>
  <si>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</si>
  <si>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</si>
  <si>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</si>
  <si>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</si>
  <si>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</si>
  <si>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</si>
  <si>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</si>
  <si>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</si>
  <si>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</si>
  <si>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</si>
  <si>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</si>
  <si>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</si>
  <si>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</si>
  <si>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</si>
  <si>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</si>
  <si>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</si>
  <si>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</si>
  <si>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</si>
  <si>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</si>
  <si>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</si>
  <si>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</si>
  <si>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</si>
  <si>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</si>
  <si>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</si>
  <si>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</si>
  <si>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</si>
  <si>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</si>
  <si>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</si>
  <si>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</si>
  <si>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</si>
  <si>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</si>
  <si>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</si>
  <si>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</si>
  <si>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</si>
  <si>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</si>
  <si>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</si>
  <si>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</si>
  <si>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</si>
  <si>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</si>
  <si>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</si>
  <si>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</si>
  <si>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</si>
  <si>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</si>
  <si>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</si>
  <si>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</si>
  <si>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</si>
  <si>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</si>
  <si>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</si>
  <si>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</si>
  <si>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</si>
  <si>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</si>
  <si>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</si>
  <si>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</si>
  <si>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</si>
  <si>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</si>
  <si>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</si>
  <si>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</si>
  <si>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</si>
  <si>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</si>
  <si>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</si>
  <si>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</si>
  <si>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</si>
  <si>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</si>
  <si>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</si>
  <si>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</si>
  <si>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</si>
  <si>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</si>
  <si>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</si>
  <si>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</si>
  <si>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</si>
  <si>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</si>
  <si>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</si>
  <si>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</si>
  <si>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</si>
  <si>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</si>
  <si>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</si>
  <si>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</si>
  <si>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</si>
  <si>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</si>
  <si>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</si>
  <si>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</si>
  <si>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</si>
  <si>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</si>
  <si>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</si>
  <si>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</si>
  <si>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</si>
  <si>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</si>
  <si>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</si>
  <si>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</si>
  <si>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</si>
  <si>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</si>
  <si>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</si>
  <si>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</si>
  <si>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</si>
  <si>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</si>
  <si>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</si>
  <si>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</si>
  <si>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</si>
  <si>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</si>
  <si>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</si>
  <si>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</si>
  <si>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</si>
  <si>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</si>
  <si>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</si>
  <si>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</si>
  <si>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</si>
  <si>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</si>
  <si>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</si>
  <si>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</si>
  <si>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</si>
  <si>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</si>
  <si>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</si>
  <si>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</si>
  <si>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</si>
  <si>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</si>
  <si>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</si>
  <si>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</si>
  <si>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</si>
  <si>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</si>
  <si>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</si>
  <si>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</si>
  <si>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</si>
  <si>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</si>
  <si>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</si>
  <si>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</si>
  <si>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</si>
  <si>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</si>
  <si>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</si>
  <si>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</si>
  <si>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</si>
  <si>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</si>
  <si>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</si>
  <si>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</si>
  <si>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</si>
  <si>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</si>
  <si>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</si>
  <si>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</si>
  <si>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</si>
  <si>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</si>
  <si>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</si>
  <si>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</si>
  <si>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</si>
  <si>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</si>
  <si>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</si>
  <si>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</si>
  <si>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</si>
  <si>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</si>
  <si>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</si>
  <si>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</si>
  <si>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</si>
  <si>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</si>
  <si>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</si>
  <si>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</si>
  <si>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</si>
  <si>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</si>
  <si>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</si>
  <si>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</si>
  <si>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</si>
  <si>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</si>
  <si>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</si>
  <si>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</si>
  <si>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</si>
  <si>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</si>
  <si>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</si>
  <si>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</si>
  <si>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</si>
  <si>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</si>
  <si>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</si>
  <si>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</si>
  <si>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</si>
  <si>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</si>
  <si>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</si>
  <si>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</si>
  <si>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</si>
  <si>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</si>
  <si>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</si>
  <si>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</si>
  <si>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</si>
  <si>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</si>
  <si>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</si>
  <si>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</si>
  <si>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</si>
  <si>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</si>
  <si>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</si>
  <si>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</si>
  <si>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</si>
  <si>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</si>
  <si>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</si>
  <si>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</si>
  <si>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</si>
  <si>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</si>
  <si>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</si>
  <si>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</si>
  <si>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</si>
  <si>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</si>
  <si>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</si>
  <si>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</si>
  <si>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</si>
  <si>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</si>
  <si>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</si>
  <si>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</si>
  <si>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</si>
  <si>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</si>
  <si>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</si>
  <si>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</si>
  <si>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</si>
  <si>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</si>
  <si>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</si>
  <si>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</si>
  <si>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</si>
  <si>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</si>
  <si>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</si>
  <si>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</si>
  <si>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</si>
  <si>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</si>
  <si>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</si>
  <si>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</si>
  <si>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</si>
  <si>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</si>
  <si>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</si>
  <si>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</si>
  <si>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</si>
  <si>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</si>
  <si>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</si>
  <si>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</si>
  <si>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</si>
  <si>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</si>
  <si>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</si>
  <si>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</si>
  <si>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</si>
  <si>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</si>
  <si>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</si>
  <si>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</si>
  <si>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</si>
  <si>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</si>
  <si>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</si>
  <si>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</si>
  <si>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</si>
  <si>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</si>
  <si>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</si>
  <si>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</si>
  <si>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</si>
  <si>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</si>
  <si>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</si>
  <si>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</si>
  <si>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</si>
  <si>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</si>
  <si>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</si>
  <si>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</si>
  <si>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</si>
  <si>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</si>
  <si>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</si>
  <si>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</si>
  <si>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</si>
  <si>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</si>
  <si>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</si>
  <si>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</si>
  <si>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</si>
  <si>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</si>
  <si>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</si>
  <si>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</si>
  <si>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</si>
  <si>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</si>
  <si>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</si>
  <si>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</si>
  <si>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</si>
  <si>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</si>
  <si>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</si>
  <si>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</si>
  <si>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</si>
  <si>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</si>
  <si>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</si>
  <si>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</si>
  <si>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</si>
  <si>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</si>
  <si>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</si>
  <si>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</si>
  <si>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</si>
  <si>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</si>
  <si>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</si>
  <si>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</si>
  <si>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</si>
  <si>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</si>
  <si>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</si>
  <si>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</si>
  <si>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</si>
  <si>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</si>
  <si>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</si>
  <si>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</si>
  <si>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</si>
  <si>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</si>
  <si>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</si>
  <si>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</si>
  <si>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</si>
  <si>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</si>
  <si>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</si>
  <si>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</si>
  <si>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</si>
  <si>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</si>
  <si>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</si>
  <si>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</si>
  <si>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</si>
  <si>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</si>
  <si>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</si>
  <si>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</si>
  <si>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</si>
  <si>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</si>
  <si>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</si>
  <si>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</si>
  <si>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</si>
  <si>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</si>
  <si>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</si>
  <si>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</si>
  <si>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</si>
  <si>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</si>
  <si>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</si>
  <si>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</si>
  <si>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</si>
  <si>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</si>
  <si>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</si>
  <si>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</si>
  <si>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</si>
  <si>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</si>
  <si>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</si>
  <si>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</si>
  <si>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</si>
  <si>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</si>
  <si>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</si>
  <si>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</si>
  <si>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</si>
  <si>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</si>
  <si>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</si>
  <si>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</si>
  <si>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</si>
  <si>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</si>
  <si>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</si>
  <si>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</si>
  <si>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</si>
  <si>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</si>
  <si>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</si>
  <si>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</si>
  <si>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</si>
  <si>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</si>
  <si>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</si>
  <si>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</si>
  <si>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</si>
  <si>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</si>
  <si>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</si>
  <si>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</si>
  <si>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</si>
  <si>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</si>
  <si>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</si>
  <si>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</si>
  <si>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</si>
  <si>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</si>
  <si>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</si>
  <si>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</si>
  <si>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</si>
  <si>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</si>
  <si>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</si>
  <si>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</si>
  <si>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</si>
  <si>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</si>
  <si>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</si>
  <si>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</si>
  <si>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</si>
  <si>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</si>
  <si>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</si>
  <si>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</si>
  <si>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</si>
  <si>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</si>
  <si>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</si>
  <si>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</si>
  <si>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</si>
  <si>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</si>
  <si>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</si>
  <si>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</si>
  <si>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</si>
  <si>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</si>
  <si>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</si>
  <si>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</si>
  <si>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</si>
  <si>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</si>
  <si>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</si>
  <si>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</si>
  <si>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</si>
  <si>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</si>
  <si>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</si>
  <si>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</si>
  <si>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</si>
  <si>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</si>
  <si>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</si>
  <si>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</si>
  <si>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</si>
  <si>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</si>
  <si>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</si>
  <si>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</si>
  <si>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</si>
  <si>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</si>
  <si>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</si>
  <si>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</si>
  <si>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</si>
  <si>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</si>
  <si>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</si>
  <si>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</si>
  <si>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</si>
  <si>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</si>
  <si>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</si>
  <si>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</si>
  <si>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</si>
  <si>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</si>
  <si>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</si>
  <si>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</si>
  <si>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</si>
  <si>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</si>
  <si>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</si>
  <si>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</si>
  <si>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</si>
  <si>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</si>
  <si>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</si>
  <si>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</si>
  <si>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</si>
  <si>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</si>
  <si>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</si>
  <si>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</si>
  <si>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</si>
  <si>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</si>
  <si>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</si>
  <si>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</si>
  <si>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</si>
  <si>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</si>
  <si>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</si>
  <si>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</si>
  <si>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</si>
  <si>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</si>
  <si>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</si>
  <si>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</si>
  <si>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</si>
  <si>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</si>
  <si>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</si>
  <si>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</si>
  <si>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</si>
  <si>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</si>
  <si>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</si>
  <si>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</si>
  <si>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</si>
  <si>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</si>
  <si>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</si>
  <si>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</si>
  <si>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</si>
  <si>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</si>
  <si>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</si>
  <si>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</si>
  <si>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</si>
  <si>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</si>
  <si>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</si>
  <si>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</si>
  <si>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</si>
  <si>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</si>
  <si>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</si>
  <si>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</si>
  <si>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</si>
  <si>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</si>
  <si>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</si>
  <si>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</si>
  <si>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</si>
  <si>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</si>
  <si>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</si>
  <si>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</si>
  <si>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</si>
  <si>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</si>
  <si>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</si>
  <si>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</si>
  <si>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</si>
  <si>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</si>
  <si>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</si>
  <si>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</si>
  <si>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</si>
  <si>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</si>
  <si>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</si>
  <si>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</si>
  <si>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</si>
  <si>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</si>
  <si>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</si>
  <si>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</si>
  <si>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</si>
  <si>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</si>
  <si>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</si>
  <si>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</si>
  <si>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</si>
  <si>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</si>
  <si>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</si>
  <si>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</si>
  <si>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</si>
  <si>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</si>
  <si>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</si>
  <si>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</si>
  <si>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</si>
  <si>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</si>
  <si>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</si>
  <si>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</si>
  <si>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</si>
  <si>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</si>
  <si>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</si>
  <si>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</si>
  <si>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</si>
  <si>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</si>
  <si>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</si>
  <si>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</si>
  <si>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</si>
  <si>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</si>
  <si>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</si>
  <si>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</si>
  <si>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</si>
  <si>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</si>
  <si>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</si>
  <si>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</si>
  <si>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</si>
  <si>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</si>
  <si>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</si>
  <si>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</si>
  <si>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</si>
  <si>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</si>
  <si>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</si>
  <si>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</si>
  <si>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</si>
  <si>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</si>
  <si>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</si>
  <si>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</si>
  <si>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</si>
  <si>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</si>
  <si>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</si>
  <si>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</si>
  <si>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</si>
  <si>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</si>
  <si>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</si>
  <si>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</si>
  <si>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</si>
  <si>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</si>
  <si>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</si>
  <si>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</si>
  <si>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</si>
  <si>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</si>
  <si>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</si>
  <si>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</si>
  <si>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</si>
  <si>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</si>
  <si>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</si>
  <si>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</si>
  <si>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</si>
  <si>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</si>
  <si>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</si>
  <si>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</si>
  <si>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</si>
  <si>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</si>
  <si>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</si>
  <si>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</si>
  <si>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</si>
  <si>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</si>
  <si>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</si>
  <si>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</si>
  <si>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</si>
  <si>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</si>
  <si>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</si>
  <si>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</si>
  <si>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</si>
  <si>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</si>
  <si>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</si>
  <si>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</si>
  <si>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</si>
  <si>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</si>
  <si>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</si>
  <si>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</si>
  <si>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</si>
  <si>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</si>
  <si>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</si>
  <si>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</si>
  <si>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</si>
  <si>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</si>
  <si>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</si>
  <si>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</si>
  <si>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</si>
  <si>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</si>
  <si>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</si>
  <si>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</si>
  <si>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</si>
  <si>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</si>
  <si>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</si>
  <si>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</si>
  <si>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</si>
  <si>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</si>
  <si>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</si>
  <si>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</si>
  <si>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</si>
  <si>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</si>
  <si>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</si>
  <si>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</si>
  <si>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</si>
  <si>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</si>
  <si>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</si>
  <si>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</si>
  <si>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</si>
  <si>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</si>
  <si>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</si>
  <si>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</si>
  <si>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</si>
  <si>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</si>
  <si>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</si>
  <si>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</si>
  <si>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</si>
  <si>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</si>
  <si>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</si>
  <si>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</si>
  <si>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</si>
  <si>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</si>
  <si>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</si>
  <si>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</si>
  <si>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</si>
  <si>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</si>
  <si>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</si>
  <si>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</si>
  <si>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</si>
  <si>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</si>
  <si>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</si>
  <si>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</si>
  <si>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</si>
  <si>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</si>
  <si>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</si>
  <si>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</si>
  <si>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</si>
  <si>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</si>
  <si>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</si>
  <si>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</si>
  <si>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</si>
  <si>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</si>
  <si>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</si>
  <si>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</si>
  <si>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</si>
  <si>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</si>
  <si>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</si>
  <si>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</si>
  <si>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</si>
  <si>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</si>
  <si>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</si>
  <si>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</si>
  <si>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</si>
  <si>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</si>
  <si>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</si>
  <si>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</si>
  <si>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</si>
  <si>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</si>
  <si>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</si>
  <si>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</si>
  <si>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</si>
  <si>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</si>
  <si>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</si>
  <si>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</si>
  <si>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</si>
  <si>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</si>
  <si>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</si>
  <si>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</si>
  <si>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</si>
  <si>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</si>
  <si>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</si>
  <si>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</si>
  <si>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</si>
  <si>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</si>
  <si>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</si>
  <si>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</si>
  <si>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</si>
  <si>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</si>
  <si>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</si>
  <si>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</si>
  <si>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</si>
  <si>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</si>
  <si>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</si>
  <si>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</si>
  <si>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</si>
  <si>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</si>
  <si>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</si>
  <si>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</si>
  <si>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</si>
  <si>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</si>
  <si>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</si>
  <si>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</si>
  <si>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</si>
  <si>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</si>
  <si>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</si>
  <si>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</si>
  <si>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</si>
  <si>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</si>
  <si>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</si>
  <si>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</si>
  <si>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</si>
  <si>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</si>
  <si>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</si>
  <si>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</si>
  <si>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</si>
  <si>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</si>
  <si>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</si>
  <si>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</si>
  <si>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</si>
  <si>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</si>
  <si>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</si>
  <si>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</si>
  <si>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</si>
  <si>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</si>
  <si>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</si>
  <si>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</si>
  <si>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</si>
  <si>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</si>
  <si>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</si>
  <si>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</si>
  <si>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</si>
  <si>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</si>
  <si>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</si>
  <si>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</si>
  <si>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</si>
  <si>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</si>
  <si>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</si>
  <si>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</si>
  <si>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</si>
  <si>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</si>
  <si>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</si>
  <si>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</si>
  <si>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</si>
  <si>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</si>
  <si>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</si>
  <si>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</si>
  <si>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</si>
  <si>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</si>
  <si>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</si>
  <si>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</si>
  <si>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</si>
  <si>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</si>
  <si>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</si>
  <si>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</si>
  <si>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</si>
  <si>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</si>
  <si>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</si>
  <si>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</si>
  <si>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</si>
  <si>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</si>
  <si>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</si>
  <si>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</si>
  <si>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</si>
  <si>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</si>
  <si>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</si>
  <si>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</si>
  <si>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</si>
  <si>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</si>
  <si>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</si>
  <si>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</si>
  <si>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</si>
  <si>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</si>
  <si>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</si>
  <si>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</si>
  <si>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</si>
  <si>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</si>
  <si>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</si>
  <si>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</si>
  <si>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</si>
  <si>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</si>
  <si>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</si>
  <si>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</si>
  <si>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</si>
  <si>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</si>
  <si>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</si>
  <si>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</si>
  <si>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</si>
  <si>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</si>
  <si>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</si>
  <si>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</si>
  <si>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</si>
  <si>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</si>
  <si>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</si>
  <si>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</si>
  <si>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</si>
  <si>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</si>
  <si>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</si>
  <si>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</si>
  <si>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</si>
  <si>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</si>
  <si>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</si>
  <si>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</si>
  <si>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</si>
  <si>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</si>
  <si>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</si>
  <si>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</si>
  <si>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</si>
  <si>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</si>
  <si>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</si>
  <si>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</si>
  <si>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</si>
  <si>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</si>
  <si>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</si>
  <si>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</si>
  <si>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</si>
  <si>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</si>
  <si>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</si>
  <si>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</si>
  <si>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</si>
  <si>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</si>
  <si>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</si>
  <si>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</si>
  <si>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</si>
  <si>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</si>
  <si>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</si>
  <si>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</si>
  <si>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</si>
  <si>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</si>
  <si>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</si>
  <si>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</si>
  <si>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</si>
  <si>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</si>
  <si>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</si>
  <si>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</si>
  <si>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</si>
  <si>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</si>
  <si>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</si>
  <si>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</si>
  <si>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</si>
  <si>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</si>
  <si>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</si>
  <si>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</si>
  <si>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</si>
  <si>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</si>
  <si>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</si>
  <si>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</si>
  <si>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</si>
  <si>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</si>
  <si>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</si>
  <si>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</si>
  <si>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</si>
  <si>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</si>
  <si>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</si>
  <si>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</si>
  <si>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</si>
  <si>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</si>
  <si>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</si>
  <si>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</si>
  <si>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</si>
  <si>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</si>
  <si>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</si>
  <si>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</si>
  <si>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</si>
  <si>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</si>
  <si>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</si>
  <si>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</si>
  <si>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</si>
  <si>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</si>
  <si>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</si>
  <si>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</si>
  <si>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</si>
  <si>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</si>
  <si>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</si>
  <si>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</si>
  <si>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</si>
  <si>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</si>
  <si>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</si>
  <si>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</si>
  <si>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</si>
  <si>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</si>
  <si>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</si>
  <si>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</si>
  <si>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</si>
  <si>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</si>
  <si>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</si>
  <si>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</si>
  <si>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</si>
  <si>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</si>
  <si>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</si>
  <si>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</si>
  <si>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</si>
  <si>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</si>
  <si>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</si>
  <si>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</si>
  <si>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</si>
  <si>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</si>
  <si>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</si>
  <si>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</si>
  <si>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</si>
  <si>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</si>
  <si>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</si>
  <si>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</si>
  <si>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</si>
  <si>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</si>
  <si>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</si>
  <si>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</si>
  <si>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</si>
  <si>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</si>
  <si>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</si>
  <si>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</si>
  <si>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</si>
  <si>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</si>
  <si>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</si>
  <si>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</si>
  <si>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</si>
  <si>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</si>
  <si>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</si>
  <si>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</si>
  <si>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</si>
  <si>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</si>
  <si>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</si>
  <si>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</si>
  <si>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</si>
  <si>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</si>
  <si>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</si>
  <si>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</si>
  <si>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</si>
  <si>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</si>
  <si>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</si>
  <si>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</si>
  <si>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</si>
  <si>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</si>
  <si>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</si>
  <si>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</si>
  <si>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</si>
  <si>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</si>
  <si>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</si>
  <si>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</si>
  <si>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</si>
  <si>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</si>
  <si>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</si>
  <si>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</si>
  <si>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</si>
  <si>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</si>
  <si>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</si>
  <si>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</si>
  <si>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</si>
  <si>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</si>
  <si>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</si>
  <si>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</si>
  <si>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</si>
  <si>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</si>
  <si>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</si>
  <si>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</si>
  <si>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</si>
  <si>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</si>
  <si>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</si>
  <si>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</si>
  <si>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</si>
  <si>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</si>
  <si>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</si>
  <si>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</si>
  <si>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</si>
  <si>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</si>
  <si>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</si>
  <si>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</si>
  <si>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</si>
  <si>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</si>
  <si>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</si>
  <si>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</si>
  <si>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</si>
  <si>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</si>
  <si>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</si>
  <si>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</si>
  <si>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</si>
  <si>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</si>
  <si>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</si>
  <si>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</si>
  <si>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</si>
  <si>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</si>
  <si>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</si>
  <si>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</si>
  <si>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</si>
  <si>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</si>
  <si>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</si>
  <si>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</si>
  <si>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</si>
  <si>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</si>
  <si>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</si>
  <si>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</si>
  <si>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</si>
  <si>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</si>
  <si>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</si>
  <si>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</si>
  <si>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</si>
  <si>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</si>
  <si>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</si>
  <si>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</si>
  <si>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</si>
  <si>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</si>
  <si>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</si>
  <si>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</si>
  <si>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</si>
  <si>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</si>
  <si>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</si>
  <si>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</si>
  <si>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</si>
  <si>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</si>
  <si>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</si>
  <si>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</si>
  <si>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</si>
  <si>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</si>
  <si>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</si>
  <si>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</si>
  <si>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</si>
  <si>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</si>
  <si>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</si>
  <si>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</si>
  <si>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</si>
  <si>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</si>
  <si>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</si>
  <si>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</si>
  <si>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</si>
  <si>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</si>
  <si>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</si>
  <si>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</si>
  <si>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</si>
  <si>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</si>
  <si>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</si>
  <si>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</si>
  <si>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</si>
  <si>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</si>
  <si>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</si>
  <si>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</si>
  <si>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</si>
  <si>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</si>
  <si>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</si>
  <si>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</si>
  <si>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</si>
  <si>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</si>
  <si>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</si>
  <si>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</si>
  <si>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</si>
  <si>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</si>
  <si>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</si>
  <si>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</si>
  <si>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</si>
  <si>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</si>
  <si>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</si>
  <si>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</si>
  <si>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</si>
  <si>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</si>
  <si>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</si>
  <si>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</si>
  <si>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</si>
  <si>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</si>
  <si>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</si>
  <si>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</si>
  <si>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</si>
  <si>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</si>
  <si>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</si>
  <si>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</si>
  <si>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</si>
  <si>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</si>
  <si>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</si>
  <si>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</si>
  <si>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</si>
  <si>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</si>
  <si>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</si>
  <si>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</si>
  <si>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</si>
  <si>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</si>
  <si>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</si>
  <si>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</si>
  <si>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</si>
  <si>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</si>
  <si>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</si>
  <si>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</si>
  <si>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</si>
  <si>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</si>
  <si>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</si>
  <si>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</si>
  <si>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</si>
  <si>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</si>
  <si>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</si>
  <si>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</si>
  <si>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</si>
  <si>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</si>
  <si>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</si>
  <si>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</si>
  <si>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</si>
  <si>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</si>
  <si>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</si>
  <si>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</si>
  <si>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</si>
  <si>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</si>
  <si>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</si>
  <si>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</si>
  <si>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</si>
  <si>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</si>
  <si>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</si>
  <si>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</si>
  <si>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</si>
  <si>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</si>
  <si>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</si>
  <si>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</si>
  <si>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</si>
  <si>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</si>
  <si>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</si>
  <si>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</si>
  <si>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</si>
  <si>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</si>
  <si>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</si>
  <si>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</si>
  <si>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</si>
  <si>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</si>
  <si>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</si>
  <si>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</si>
  <si>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</si>
  <si>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</si>
  <si>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</si>
  <si>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</si>
  <si>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</si>
  <si>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</si>
  <si>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</si>
  <si>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</si>
  <si>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</si>
  <si>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</si>
  <si>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</si>
  <si>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</si>
  <si>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</si>
  <si>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</si>
  <si>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</si>
  <si>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</si>
  <si>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</si>
  <si>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</si>
  <si>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</si>
  <si>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</si>
  <si>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</si>
  <si>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</si>
  <si>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</si>
  <si>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</si>
  <si>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</si>
  <si>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</si>
  <si>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</si>
  <si>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</si>
  <si>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</si>
  <si>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</si>
  <si>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</si>
  <si>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</si>
  <si>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</si>
  <si>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</si>
  <si>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</si>
  <si>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</si>
  <si>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</si>
  <si>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</si>
  <si>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</si>
  <si>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</si>
  <si>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</si>
  <si>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</si>
  <si>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</si>
  <si>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</si>
  <si>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</si>
  <si>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</si>
  <si>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</si>
  <si>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</si>
  <si>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</si>
  <si>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</si>
  <si>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</si>
  <si>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</si>
  <si>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</si>
  <si>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</si>
  <si>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</si>
  <si>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</si>
  <si>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</si>
  <si>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</si>
  <si>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</si>
  <si>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</si>
  <si>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</si>
  <si>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</si>
  <si>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</si>
  <si>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</si>
  <si>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</si>
  <si>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</si>
  <si>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</si>
  <si>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</si>
  <si>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</si>
  <si>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</si>
  <si>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</si>
  <si>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</si>
  <si>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</si>
  <si>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</si>
  <si>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</si>
  <si>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</si>
  <si>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</si>
  <si>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</si>
  <si>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</si>
  <si>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</si>
  <si>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</si>
  <si>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</si>
  <si>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</si>
  <si>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</si>
  <si>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</si>
  <si>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</si>
  <si>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</si>
  <si>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</si>
  <si>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</si>
  <si>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</si>
  <si>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</si>
  <si>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</si>
  <si>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</si>
  <si>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</si>
  <si>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</si>
  <si>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</si>
  <si>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</si>
  <si>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</si>
  <si>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</si>
  <si>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</si>
  <si>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</si>
  <si>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</si>
  <si>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</si>
  <si>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</si>
  <si>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</si>
  <si>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</si>
  <si>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</si>
  <si>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</si>
  <si>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</si>
  <si>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</si>
  <si>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</si>
  <si>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</si>
  <si>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</si>
  <si>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</si>
  <si>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</si>
  <si>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</si>
  <si>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</si>
  <si>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</si>
  <si>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</si>
  <si>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</si>
  <si>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</si>
  <si>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</si>
  <si>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</si>
  <si>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</si>
  <si>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</si>
  <si>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</si>
  <si>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</si>
  <si>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</si>
  <si>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</si>
  <si>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</si>
  <si>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</si>
  <si>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</si>
  <si>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</si>
  <si>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</si>
  <si>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</si>
  <si>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</si>
  <si>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</si>
  <si>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</si>
  <si>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</si>
  <si>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</si>
  <si>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</si>
  <si>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</si>
  <si>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</si>
  <si>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</si>
  <si>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</si>
  <si>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</si>
  <si>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</si>
  <si>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</si>
  <si>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</si>
  <si>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</si>
  <si>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</si>
  <si>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</si>
  <si>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</si>
  <si>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</si>
  <si>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</si>
  <si>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</si>
  <si>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</si>
  <si>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</si>
  <si>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</si>
  <si>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</si>
  <si>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</si>
  <si>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</si>
  <si>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</si>
  <si>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</si>
  <si>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</si>
  <si>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</si>
  <si>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</si>
  <si>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</si>
  <si>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</si>
  <si>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</si>
  <si>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</si>
  <si>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</si>
  <si>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</si>
  <si>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</si>
  <si>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</si>
  <si>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</si>
  <si>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</si>
  <si>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</si>
  <si>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</si>
  <si>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</si>
  <si>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</si>
  <si>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</si>
  <si>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</si>
  <si>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</si>
  <si>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</si>
  <si>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</si>
  <si>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</si>
  <si>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</si>
  <si>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</si>
  <si>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</si>
  <si>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</si>
  <si>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</si>
  <si>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</si>
  <si>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</si>
  <si>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</si>
  <si>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</si>
  <si>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</si>
  <si>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</si>
  <si>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</si>
  <si>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</si>
  <si>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</si>
  <si>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</si>
  <si>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</si>
  <si>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</si>
  <si>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</si>
  <si>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</si>
  <si>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</si>
  <si>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</si>
  <si>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</si>
  <si>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</si>
  <si>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</si>
  <si>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</si>
  <si>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</si>
  <si>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</si>
  <si>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</si>
  <si>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</si>
  <si>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</si>
  <si>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</si>
  <si>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</si>
  <si>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</si>
  <si>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</si>
  <si>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</si>
  <si>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</si>
  <si>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</si>
  <si>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</si>
  <si>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</si>
  <si>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</si>
  <si>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</si>
  <si>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</si>
  <si>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</si>
  <si>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</si>
  <si>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</si>
  <si>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</si>
  <si>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</si>
  <si>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</si>
  <si>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</si>
  <si>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</si>
  <si>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</si>
  <si>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</si>
  <si>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</si>
  <si>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</si>
  <si>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</si>
  <si>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</si>
  <si>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</si>
  <si>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</si>
  <si>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</si>
  <si>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</si>
  <si>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</si>
  <si>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</si>
  <si>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</si>
  <si>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</si>
  <si>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</si>
  <si>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</si>
  <si>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</si>
  <si>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</si>
  <si>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</si>
  <si>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</si>
  <si>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</si>
  <si>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</si>
  <si>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</si>
  <si>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</si>
  <si>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</si>
  <si>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</si>
  <si>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</si>
  <si>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</si>
  <si>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</si>
  <si>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</si>
  <si>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</si>
  <si>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</si>
  <si>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</si>
  <si>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</si>
  <si>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</si>
  <si>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</si>
  <si>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</si>
  <si>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</si>
  <si>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</si>
  <si>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</si>
  <si>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</si>
  <si>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</si>
  <si>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</si>
  <si>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</si>
  <si>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</si>
  <si>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</si>
  <si>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</si>
  <si>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</si>
  <si>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</si>
  <si>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</si>
  <si>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</si>
  <si>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</si>
  <si>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</si>
  <si>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</si>
  <si>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</si>
  <si>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</si>
  <si>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</si>
  <si>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</si>
  <si>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</si>
  <si>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</si>
  <si>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</si>
  <si>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</si>
  <si>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</si>
  <si>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</si>
  <si>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</si>
  <si>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</si>
  <si>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</si>
  <si>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</si>
  <si>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</si>
  <si>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</si>
  <si>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</si>
  <si>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</si>
  <si>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</si>
  <si>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</si>
  <si>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</si>
  <si>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</si>
  <si>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</si>
  <si>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</si>
  <si>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</si>
  <si>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</si>
  <si>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</si>
  <si>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</si>
  <si>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</si>
  <si>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</si>
  <si>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</si>
  <si>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</si>
  <si>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</si>
  <si>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</si>
  <si>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</si>
  <si>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</si>
  <si>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</si>
  <si>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</si>
  <si>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</si>
  <si>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</si>
  <si>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</si>
  <si>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</si>
  <si>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</si>
  <si>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</si>
  <si>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</si>
  <si>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</si>
  <si>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</si>
  <si>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</si>
  <si>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</si>
  <si>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</si>
  <si>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</si>
  <si>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</si>
  <si>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</si>
  <si>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</si>
  <si>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</si>
  <si>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</si>
  <si>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</si>
  <si>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</si>
  <si>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</si>
  <si>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</si>
  <si>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</si>
  <si>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</si>
  <si>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</si>
  <si>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</si>
  <si>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</si>
  <si>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</si>
  <si>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</si>
  <si>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</si>
  <si>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</si>
  <si>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</si>
  <si>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</si>
  <si>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</si>
  <si>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</si>
  <si>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</si>
  <si>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</si>
  <si>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</si>
  <si>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</si>
  <si>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</si>
  <si>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</si>
  <si>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</si>
  <si>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</si>
  <si>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</si>
  <si>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</si>
  <si>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</si>
  <si>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</si>
  <si>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</si>
  <si>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</si>
  <si>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</si>
  <si>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</si>
  <si>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</si>
  <si>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</si>
  <si>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</si>
  <si>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</si>
  <si>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</si>
  <si>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</si>
  <si>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</si>
  <si>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</si>
  <si>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</si>
  <si>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</si>
  <si>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</si>
  <si>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</si>
  <si>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</si>
  <si>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</si>
  <si>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</si>
  <si>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</si>
  <si>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</si>
  <si>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</si>
  <si>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</si>
  <si>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</si>
  <si>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</si>
  <si>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</si>
  <si>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</si>
  <si>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</si>
  <si>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</si>
  <si>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</si>
  <si>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</si>
  <si>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</si>
  <si>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</si>
  <si>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</si>
  <si>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</si>
  <si>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</si>
  <si>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</si>
  <si>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</si>
  <si>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</si>
  <si>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</si>
  <si>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</si>
  <si>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</si>
  <si>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</si>
  <si>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</si>
  <si>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</si>
  <si>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</si>
  <si>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</si>
  <si>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</si>
  <si>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</si>
  <si>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</si>
  <si>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</si>
  <si>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</si>
  <si>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</si>
  <si>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</si>
  <si>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</si>
  <si>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</si>
  <si>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</si>
  <si>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</si>
  <si>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</si>
  <si>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</si>
  <si>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</si>
  <si>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</si>
  <si>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</si>
  <si>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</si>
  <si>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</si>
  <si>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</si>
  <si>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</si>
  <si>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</si>
  <si>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</si>
  <si>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</si>
  <si>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</si>
  <si>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</si>
  <si>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</si>
  <si>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</si>
  <si>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</si>
  <si>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</si>
  <si>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</si>
  <si>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</si>
  <si>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</si>
  <si>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</si>
  <si>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</si>
  <si>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</si>
  <si>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</si>
  <si>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</si>
  <si>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</si>
  <si>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</si>
  <si>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</si>
  <si>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</si>
  <si>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</si>
  <si>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</si>
  <si>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</si>
  <si>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</si>
  <si>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</si>
  <si>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</si>
  <si>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</si>
  <si>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</si>
  <si>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</si>
  <si>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</si>
  <si>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</si>
  <si>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</si>
  <si>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</si>
  <si>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</si>
  <si>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</si>
  <si>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</si>
  <si>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</si>
  <si>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</si>
  <si>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</si>
  <si>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</si>
  <si>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</si>
  <si>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</si>
  <si>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</si>
  <si>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</si>
  <si>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</si>
  <si>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</si>
  <si>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</si>
  <si>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</si>
  <si>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</si>
  <si>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</si>
  <si>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</si>
  <si>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</si>
  <si>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</si>
  <si>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</si>
  <si>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</si>
  <si>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</si>
  <si>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</si>
  <si>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</si>
  <si>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</si>
  <si>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</si>
  <si>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</si>
  <si>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</si>
  <si>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</si>
  <si>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</si>
  <si>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</si>
  <si>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</si>
  <si>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</si>
  <si>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</si>
  <si>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</si>
  <si>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</si>
  <si>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</si>
  <si>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</si>
  <si>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</si>
  <si>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</si>
  <si>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</si>
  <si>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</si>
  <si>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</si>
  <si>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</si>
  <si>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</si>
  <si>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</si>
  <si>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</si>
  <si>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</si>
  <si>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</si>
  <si>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</si>
  <si>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</si>
  <si>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</si>
  <si>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</si>
  <si>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</si>
  <si>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</si>
  <si>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</si>
  <si>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</si>
  <si>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</si>
  <si>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</si>
  <si>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</si>
  <si>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</si>
  <si>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</si>
  <si>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</si>
  <si>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</si>
  <si>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</si>
  <si>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</si>
  <si>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</si>
  <si>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</si>
  <si>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</si>
  <si>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</si>
  <si>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</si>
  <si>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</si>
  <si>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</si>
  <si>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</si>
  <si>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</si>
  <si>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</si>
  <si>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</si>
  <si>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</si>
  <si>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</si>
  <si>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</si>
  <si>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</si>
  <si>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</si>
  <si>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</si>
  <si>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</si>
  <si>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</si>
  <si>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</si>
  <si>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</si>
  <si>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</si>
  <si>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</si>
  <si>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</si>
  <si>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</si>
  <si>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</si>
  <si>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</si>
  <si>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</si>
  <si>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</si>
  <si>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</si>
  <si>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</si>
  <si>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</si>
  <si>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</si>
  <si>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</si>
  <si>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</si>
  <si>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</si>
  <si>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</si>
  <si>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</si>
  <si>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</si>
  <si>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</si>
  <si>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</si>
  <si>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</si>
  <si>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</si>
  <si>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</si>
  <si>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</si>
  <si>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</si>
  <si>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</si>
  <si>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</si>
  <si>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</si>
  <si>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</si>
  <si>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</si>
  <si>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</si>
  <si>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</si>
  <si>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</si>
  <si>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</si>
  <si>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</si>
  <si>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</si>
  <si>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</si>
  <si>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</si>
  <si>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</si>
  <si>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</si>
  <si>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</si>
  <si>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</si>
  <si>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</si>
  <si>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</si>
  <si>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</si>
  <si>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</si>
  <si>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</si>
  <si>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</si>
  <si>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</si>
  <si>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</si>
  <si>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</si>
  <si>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</si>
  <si>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</si>
  <si>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</si>
  <si>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</si>
  <si>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</si>
  <si>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</si>
  <si>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</si>
  <si>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</si>
  <si>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</si>
  <si>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</si>
  <si>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</si>
  <si>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</si>
  <si>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</si>
  <si>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</si>
  <si>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</si>
  <si>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</si>
  <si>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</si>
  <si>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</si>
  <si>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</si>
  <si>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</si>
  <si>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</si>
  <si>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</si>
  <si>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</si>
  <si>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</si>
  <si>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</si>
  <si>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</si>
  <si>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</si>
  <si>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</si>
  <si>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</si>
  <si>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</si>
  <si>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</si>
  <si>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</si>
  <si>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</si>
  <si>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</si>
  <si>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</si>
  <si>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</si>
  <si>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</si>
  <si>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</si>
  <si>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</si>
  <si>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</si>
  <si>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</si>
  <si>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</si>
  <si>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</si>
  <si>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</si>
  <si>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</si>
  <si>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</si>
  <si>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</si>
  <si>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</si>
  <si>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</si>
  <si>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</si>
  <si>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</si>
  <si>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</si>
  <si>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</si>
  <si>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</si>
  <si>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</si>
  <si>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</si>
  <si>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</si>
  <si>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</si>
  <si>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</si>
  <si>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</si>
  <si>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</si>
  <si>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</si>
  <si>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</si>
  <si>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</si>
  <si>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</si>
  <si>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</si>
  <si>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</si>
  <si>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</si>
  <si>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</si>
  <si>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</si>
  <si>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</si>
  <si>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</si>
  <si>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</si>
  <si>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</si>
  <si>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</si>
  <si>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</si>
  <si>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</si>
  <si>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</si>
  <si>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</si>
  <si>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</si>
  <si>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</si>
  <si>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</si>
  <si>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</si>
  <si>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</si>
  <si>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</si>
  <si>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</si>
  <si>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</si>
  <si>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</si>
  <si>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</si>
  <si>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</si>
  <si>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</si>
  <si>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</si>
  <si>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</si>
  <si>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</si>
  <si>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</si>
  <si>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</si>
  <si>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</si>
  <si>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</si>
  <si>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</si>
  <si>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</si>
  <si>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</si>
  <si>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</si>
  <si>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</si>
  <si>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</si>
  <si>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</si>
  <si>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</si>
  <si>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</si>
  <si>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</si>
  <si>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</si>
  <si>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</si>
  <si>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</si>
  <si>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</si>
  <si>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</si>
  <si>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</si>
  <si>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</si>
  <si>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</si>
  <si>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</si>
  <si>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</si>
  <si>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</si>
  <si>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</si>
  <si>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</si>
  <si>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</si>
  <si>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</si>
  <si>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</si>
  <si>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</si>
  <si>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</si>
  <si>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</si>
  <si>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</si>
  <si>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</si>
  <si>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</si>
  <si>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</si>
  <si>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</si>
  <si>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</si>
  <si>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</si>
  <si>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</si>
  <si>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</si>
  <si>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</si>
  <si>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</si>
  <si>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</si>
  <si>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</si>
  <si>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</si>
  <si>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</si>
  <si>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</si>
  <si>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</si>
  <si>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</si>
  <si>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</si>
  <si>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</si>
  <si>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</si>
  <si>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</si>
  <si>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</si>
  <si>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</si>
  <si>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</si>
  <si>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</si>
  <si>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</si>
  <si>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</si>
  <si>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</si>
  <si>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</si>
  <si>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</si>
  <si>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</si>
  <si>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</si>
  <si>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</si>
  <si>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</si>
  <si>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</si>
  <si>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</si>
  <si>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</si>
  <si>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</si>
  <si>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</si>
  <si>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</si>
  <si>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</si>
  <si>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</si>
  <si>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</si>
  <si>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</si>
  <si>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</si>
  <si>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</si>
  <si>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</si>
  <si>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</si>
  <si>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</si>
  <si>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</si>
  <si>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</si>
  <si>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</si>
  <si>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</si>
  <si>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</si>
  <si>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</si>
  <si>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</si>
  <si>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</si>
  <si>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</si>
  <si>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</si>
  <si>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</si>
  <si>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</si>
  <si>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</si>
  <si>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</si>
  <si>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</si>
  <si>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</si>
  <si>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</si>
  <si>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</si>
  <si>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</si>
  <si>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</si>
  <si>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</si>
  <si>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</si>
  <si>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</si>
  <si>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</si>
  <si>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</si>
  <si>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</si>
  <si>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</si>
  <si>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</si>
  <si>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</si>
  <si>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</si>
  <si>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</si>
  <si>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</si>
  <si>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</si>
  <si>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</si>
  <si>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</si>
  <si>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</si>
  <si>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</si>
  <si>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</si>
  <si>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</si>
  <si>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</si>
  <si>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</si>
  <si>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</si>
  <si>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</si>
  <si>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</si>
  <si>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</si>
  <si>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</si>
  <si>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</si>
  <si>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</si>
  <si>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</si>
  <si>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</si>
  <si>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</si>
  <si>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</si>
  <si>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</si>
  <si>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</si>
  <si>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</si>
  <si>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</si>
  <si>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</si>
  <si>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</si>
  <si>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</si>
  <si>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</si>
  <si>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</si>
  <si>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</si>
  <si>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</si>
  <si>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</si>
  <si>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</si>
  <si>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</si>
  <si>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</si>
  <si>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</si>
  <si>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</si>
  <si>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</si>
  <si>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</si>
  <si>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</si>
  <si>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</si>
  <si>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</si>
  <si>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</si>
  <si>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</si>
  <si>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</si>
  <si>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</si>
  <si>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</si>
  <si>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</si>
  <si>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</si>
  <si>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</si>
  <si>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</si>
  <si>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</si>
  <si>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</si>
  <si>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</si>
  <si>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</si>
  <si>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</si>
  <si>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</si>
  <si>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</si>
  <si>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</si>
  <si>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</si>
  <si>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</si>
  <si>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</si>
  <si>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</si>
  <si>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</si>
  <si>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</si>
  <si>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</si>
  <si>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</si>
  <si>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</si>
  <si>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</si>
  <si>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</si>
  <si>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</si>
  <si>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</si>
  <si>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</si>
  <si>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</si>
  <si>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</si>
  <si>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</si>
  <si>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</si>
  <si>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</si>
  <si>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</si>
  <si>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</si>
  <si>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</si>
  <si>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</si>
  <si>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</si>
  <si>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</si>
  <si>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</si>
  <si>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</si>
  <si>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</si>
  <si>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</si>
  <si>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</si>
  <si>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</si>
  <si>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</si>
  <si>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</si>
  <si>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</si>
  <si>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</si>
  <si>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</si>
  <si>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</si>
  <si>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</si>
  <si>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</si>
  <si>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</si>
  <si>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</si>
  <si>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</si>
  <si>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</si>
  <si>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</si>
  <si>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</si>
  <si>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</si>
  <si>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</si>
  <si>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</si>
  <si>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</si>
  <si>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</si>
  <si>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</si>
  <si>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</si>
  <si>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</si>
  <si>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</si>
  <si>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</si>
  <si>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</si>
  <si>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</si>
  <si>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</si>
  <si>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</si>
  <si>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</si>
  <si>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</si>
  <si>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</si>
  <si>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</si>
  <si>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</si>
  <si>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</si>
  <si>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</si>
  <si>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</si>
  <si>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</si>
  <si>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</si>
  <si>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</si>
  <si>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</si>
  <si>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</si>
  <si>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</si>
  <si>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</si>
  <si>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</si>
  <si>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</si>
  <si>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</si>
  <si>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</si>
  <si>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</si>
  <si>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</si>
  <si>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</si>
  <si>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</si>
  <si>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</si>
  <si>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</si>
  <si>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</si>
  <si>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</si>
  <si>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</si>
  <si>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</si>
  <si>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</si>
  <si>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</si>
  <si>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</si>
  <si>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</si>
  <si>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</si>
  <si>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</si>
  <si>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</si>
  <si>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</si>
  <si>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</si>
  <si>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</si>
  <si>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</si>
  <si>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</si>
  <si>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</si>
  <si>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</si>
  <si>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</si>
  <si>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</si>
  <si>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</si>
  <si>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</si>
  <si>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</si>
  <si>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</si>
  <si>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</si>
  <si>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</si>
  <si>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</si>
  <si>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</si>
  <si>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</si>
  <si>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</si>
  <si>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</si>
  <si>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</si>
  <si>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</si>
  <si>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</si>
  <si>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</si>
  <si>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</si>
  <si>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</si>
  <si>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</si>
  <si>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</si>
  <si>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</si>
  <si>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</si>
  <si>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</si>
  <si>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</si>
  <si>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</si>
  <si>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</si>
  <si>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</si>
  <si>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</si>
  <si>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</si>
  <si>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</si>
  <si>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</si>
  <si>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</si>
  <si>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</si>
  <si>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</si>
  <si>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</si>
  <si>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</si>
  <si>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</si>
  <si>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</si>
  <si>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</si>
  <si>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</si>
  <si>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</si>
  <si>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</si>
  <si>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</si>
  <si>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</si>
  <si>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</si>
  <si>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</si>
  <si>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</si>
  <si>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</si>
  <si>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</si>
  <si>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</si>
  <si>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</si>
  <si>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</si>
  <si>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</si>
  <si>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</si>
  <si>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</si>
  <si>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</si>
  <si>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</si>
  <si>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</si>
  <si>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</si>
  <si>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</si>
  <si>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</si>
  <si>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</si>
  <si>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</si>
  <si>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</si>
  <si>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</si>
  <si>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</si>
  <si>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</si>
  <si>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</si>
  <si>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</si>
  <si>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</si>
  <si>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</si>
  <si>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</si>
  <si>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</si>
  <si>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</si>
  <si>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</si>
  <si>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</si>
  <si>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</si>
  <si>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</si>
  <si>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</si>
  <si>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</si>
  <si>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</si>
  <si>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</si>
  <si>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</si>
  <si>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</si>
  <si>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</si>
  <si>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</si>
  <si>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</si>
  <si>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</si>
  <si>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</si>
  <si>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</si>
  <si>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</si>
  <si>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</si>
  <si>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</si>
  <si>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</si>
  <si>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</si>
  <si>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</si>
  <si>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</si>
  <si>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</si>
  <si>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</si>
  <si>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</si>
  <si>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</si>
  <si>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</si>
  <si>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</si>
  <si>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</si>
  <si>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</si>
  <si>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</si>
  <si>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</si>
  <si>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</si>
  <si>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</si>
  <si>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</si>
  <si>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</si>
  <si>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</si>
  <si>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</si>
  <si>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</si>
  <si>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</si>
  <si>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</si>
  <si>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</si>
  <si>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</si>
  <si>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</si>
  <si>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</si>
  <si>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</si>
  <si>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</si>
  <si>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</si>
  <si>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</si>
  <si>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</si>
  <si>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</si>
  <si>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</si>
  <si>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</si>
  <si>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</si>
  <si>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</si>
  <si>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</si>
  <si>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</si>
  <si>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</si>
  <si>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</si>
  <si>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</si>
  <si>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</si>
  <si>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</si>
  <si>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</si>
  <si>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</si>
  <si>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</si>
  <si>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</si>
  <si>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</si>
  <si>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</si>
  <si>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</si>
  <si>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</si>
  <si>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</si>
  <si>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</si>
  <si>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</si>
  <si>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</si>
  <si>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</si>
  <si>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</si>
  <si>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</si>
  <si>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</si>
  <si>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</si>
  <si>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</si>
  <si>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</si>
  <si>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</si>
  <si>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</si>
  <si>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</si>
  <si>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</si>
  <si>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</si>
  <si>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</si>
  <si>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</si>
  <si>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</si>
  <si>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</si>
  <si>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</si>
  <si>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</si>
  <si>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</si>
  <si>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</si>
  <si>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</si>
  <si>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</si>
  <si>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</si>
  <si>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</si>
  <si>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</si>
  <si>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</si>
  <si>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</si>
  <si>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</si>
  <si>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</si>
  <si>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</si>
  <si>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</si>
  <si>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</si>
  <si>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</si>
  <si>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</si>
  <si>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</si>
  <si>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</si>
  <si>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</si>
  <si>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</si>
  <si>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</si>
  <si>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</si>
  <si>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</si>
  <si>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</si>
  <si>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</si>
  <si>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</si>
  <si>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</si>
  <si>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</si>
  <si>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</si>
  <si>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</si>
  <si>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</si>
  <si>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</si>
  <si>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</si>
  <si>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</si>
  <si>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</si>
  <si>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</si>
  <si>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</si>
  <si>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</si>
  <si>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</si>
  <si>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</si>
  <si>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</si>
  <si>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</si>
  <si>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</si>
  <si>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</si>
  <si>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</si>
  <si>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</si>
  <si>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</si>
  <si>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</si>
  <si>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</si>
  <si>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</si>
  <si>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</si>
  <si>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</si>
  <si>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</si>
  <si>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</si>
  <si>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</si>
  <si>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</si>
  <si>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</si>
  <si>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</si>
  <si>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</si>
  <si>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</si>
  <si>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</si>
  <si>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</si>
  <si>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</si>
  <si>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</si>
  <si>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</si>
  <si>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</si>
  <si>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</si>
  <si>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</si>
  <si>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</si>
  <si>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</si>
  <si>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</si>
  <si>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</si>
  <si>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</si>
  <si>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</si>
  <si>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</si>
  <si>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</si>
  <si>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</si>
  <si>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</si>
  <si>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</si>
  <si>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</si>
  <si>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</si>
  <si>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</si>
  <si>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</si>
  <si>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</si>
  <si>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</si>
  <si>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</si>
  <si>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</si>
  <si>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</si>
  <si>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</si>
  <si>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</si>
  <si>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</si>
  <si>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</si>
  <si>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</si>
  <si>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</si>
  <si>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</si>
  <si>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</si>
  <si>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</si>
  <si>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</si>
  <si>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</si>
  <si>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</si>
  <si>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</si>
  <si>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</si>
  <si>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</si>
  <si>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</si>
  <si>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</si>
  <si>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</si>
  <si>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</si>
  <si>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</si>
  <si>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</si>
  <si>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</si>
  <si>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</si>
  <si>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</si>
  <si>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</si>
  <si>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</si>
  <si>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</si>
  <si>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</si>
  <si>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</si>
  <si>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</si>
  <si>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</si>
  <si>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</si>
  <si>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</si>
  <si>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</si>
  <si>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</si>
  <si>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</si>
  <si>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</si>
  <si>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</si>
  <si>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</si>
  <si>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</si>
  <si>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</si>
  <si>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</si>
  <si>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</si>
  <si>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</si>
  <si>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</si>
  <si>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</si>
  <si>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</si>
  <si>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</si>
  <si>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</si>
  <si>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</si>
  <si>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</si>
  <si>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</si>
  <si>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</si>
  <si>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</si>
  <si>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</si>
  <si>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</si>
  <si>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</si>
  <si>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</si>
  <si>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</si>
  <si>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</si>
  <si>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</si>
  <si>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</si>
  <si>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</si>
  <si>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</si>
  <si>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</si>
  <si>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</si>
  <si>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</si>
  <si>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</si>
  <si>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</si>
  <si>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</si>
  <si>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</si>
  <si>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</si>
  <si>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</si>
  <si>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</si>
  <si>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</si>
  <si>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</si>
  <si>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</si>
  <si>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</si>
  <si>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</si>
  <si>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</si>
  <si>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</si>
  <si>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</si>
  <si>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</si>
  <si>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</si>
  <si>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</si>
  <si>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</si>
  <si>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</si>
  <si>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</si>
  <si>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</si>
  <si>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</si>
  <si>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</si>
  <si>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</si>
  <si>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</si>
  <si>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</si>
  <si>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</si>
  <si>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</si>
  <si>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</si>
  <si>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</si>
  <si>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</si>
  <si>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</si>
  <si>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</si>
  <si>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</si>
  <si>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</si>
  <si>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</si>
  <si>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</si>
  <si>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</si>
  <si>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</si>
  <si>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</si>
  <si>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</si>
  <si>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</si>
  <si>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</si>
  <si>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</si>
  <si>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</si>
  <si>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</si>
  <si>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</si>
  <si>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</si>
  <si>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</si>
  <si>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</si>
  <si>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</si>
  <si>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</si>
  <si>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</si>
  <si>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</si>
  <si>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</si>
  <si>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</si>
  <si>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</si>
  <si>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</si>
  <si>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</si>
  <si>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</si>
  <si>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</si>
  <si>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</si>
  <si>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</si>
  <si>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</si>
  <si>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</si>
  <si>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</si>
  <si>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</si>
  <si>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</si>
  <si>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</si>
  <si>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</si>
  <si>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</si>
  <si>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</si>
  <si>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</si>
  <si>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</si>
  <si>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</si>
  <si>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</si>
  <si>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</si>
  <si>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</si>
  <si>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</si>
  <si>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</si>
  <si>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</si>
  <si>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</si>
  <si>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</si>
  <si>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</si>
  <si>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</si>
  <si>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</si>
  <si>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</si>
  <si>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</si>
  <si>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</si>
  <si>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</si>
  <si>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</si>
  <si>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</si>
  <si>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</si>
  <si>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</si>
  <si>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</si>
  <si>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</si>
  <si>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</si>
  <si>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</si>
  <si>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</si>
  <si>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</si>
  <si>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</si>
  <si>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</si>
  <si>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</si>
  <si>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</si>
  <si>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</si>
  <si>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</si>
  <si>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</si>
  <si>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</si>
  <si>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</si>
  <si>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</si>
  <si>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</si>
  <si>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</si>
  <si>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</si>
  <si>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</si>
  <si>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</si>
  <si>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</si>
  <si>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</si>
  <si>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</si>
  <si>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</si>
  <si>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</si>
  <si>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</si>
  <si>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</si>
  <si>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</si>
  <si>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</si>
  <si>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</si>
  <si>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</si>
  <si>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</si>
  <si>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</si>
  <si>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</si>
  <si>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</si>
  <si>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</si>
  <si>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</si>
  <si>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</si>
  <si>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</si>
  <si>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</si>
  <si>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</si>
  <si>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</si>
  <si>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</si>
  <si>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</si>
  <si>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</si>
  <si>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</si>
  <si>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</si>
  <si>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</si>
  <si>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</si>
  <si>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</si>
  <si>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</si>
  <si>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</si>
  <si>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</si>
  <si>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</si>
  <si>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</si>
  <si>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</si>
  <si>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</si>
  <si>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</si>
  <si>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</si>
  <si>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</si>
  <si>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</si>
  <si>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</si>
  <si>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</si>
  <si>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</si>
  <si>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</si>
  <si>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</si>
  <si>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</si>
  <si>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</si>
  <si>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</si>
  <si>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</si>
  <si>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</si>
  <si>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</si>
  <si>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</si>
  <si>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</si>
  <si>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</si>
  <si>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</si>
  <si>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</si>
  <si>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</si>
  <si>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</si>
  <si>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</si>
  <si>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</si>
  <si>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</si>
  <si>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</si>
  <si>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</si>
  <si>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</si>
  <si>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</si>
  <si>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</si>
  <si>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</si>
  <si>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</si>
  <si>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</si>
  <si>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</si>
  <si>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</si>
  <si>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</si>
  <si>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</si>
  <si>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</si>
  <si>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</si>
  <si>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</si>
  <si>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</si>
  <si>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</si>
  <si>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</si>
  <si>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</si>
  <si>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</si>
  <si>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</si>
  <si>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</si>
  <si>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</si>
  <si>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</si>
  <si>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</si>
  <si>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</si>
  <si>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</si>
  <si>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</si>
  <si>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</si>
  <si>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</si>
  <si>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</si>
  <si>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</si>
  <si>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</si>
  <si>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</si>
  <si>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</si>
  <si>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</si>
  <si>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</si>
  <si>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</si>
  <si>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</si>
  <si>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</si>
  <si>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</si>
  <si>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</si>
  <si>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</si>
  <si>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</si>
  <si>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</si>
  <si>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</si>
  <si>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</si>
  <si>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</si>
  <si>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</si>
  <si>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</si>
  <si>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</si>
  <si>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</si>
  <si>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</si>
  <si>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</si>
  <si>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</si>
  <si>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</si>
  <si>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</si>
  <si>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</si>
  <si>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</si>
  <si>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</si>
  <si>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</si>
  <si>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</si>
  <si>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</si>
  <si>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</si>
  <si>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</si>
  <si>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</si>
  <si>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</si>
  <si>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</si>
  <si>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</si>
  <si>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</si>
  <si>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</si>
  <si>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</si>
  <si>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</si>
  <si>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</si>
  <si>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</si>
  <si>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</si>
  <si>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</si>
  <si>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</si>
  <si>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</si>
  <si>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</si>
  <si>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</si>
  <si>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</si>
  <si>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</si>
  <si>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</si>
  <si>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</si>
  <si>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</si>
  <si>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</si>
  <si>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</si>
  <si>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</si>
  <si>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</si>
  <si>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</si>
  <si>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</si>
  <si>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</si>
  <si>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</si>
  <si>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</si>
  <si>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</si>
  <si>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</si>
  <si>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</si>
  <si>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</si>
  <si>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</si>
  <si>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</si>
  <si>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</si>
  <si>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</si>
  <si>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</si>
  <si>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</si>
  <si>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</si>
  <si>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</si>
  <si>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</si>
  <si>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</si>
  <si>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</si>
  <si>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</si>
  <si>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</si>
  <si>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</si>
  <si>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</si>
  <si>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</si>
  <si>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</si>
  <si>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</si>
  <si>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</si>
  <si>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</si>
  <si>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</si>
  <si>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</si>
  <si>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</si>
  <si>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</si>
  <si>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</si>
  <si>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</si>
  <si>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</si>
  <si>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</si>
  <si>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</si>
  <si>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</si>
  <si>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</si>
  <si>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</si>
  <si>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</si>
  <si>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</si>
  <si>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</si>
  <si>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</si>
  <si>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</si>
  <si>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</si>
  <si>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</si>
  <si>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</si>
  <si>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</si>
  <si>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</si>
  <si>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</si>
  <si>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</si>
  <si>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</si>
  <si>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</si>
  <si>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</si>
  <si>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</si>
  <si>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</si>
  <si>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</si>
  <si>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</si>
  <si>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</si>
  <si>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</si>
  <si>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</si>
  <si>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</si>
  <si>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</si>
  <si>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</si>
  <si>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</si>
  <si>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</si>
  <si>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</si>
  <si>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</si>
  <si>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</si>
  <si>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</si>
  <si>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</si>
  <si>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</si>
  <si>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</si>
  <si>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</si>
  <si>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</si>
  <si>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</si>
  <si>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</si>
  <si>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</si>
  <si>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</si>
  <si>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</si>
  <si>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</si>
  <si>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</si>
  <si>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</si>
  <si>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</si>
  <si>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</si>
  <si>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</si>
  <si>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</si>
  <si>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</si>
  <si>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</si>
  <si>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</si>
  <si>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</si>
  <si>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</si>
  <si>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</si>
  <si>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</si>
  <si>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</si>
  <si>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</si>
  <si>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</si>
  <si>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</si>
  <si>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</si>
  <si>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</si>
  <si>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</si>
  <si>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</si>
  <si>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</si>
  <si>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</si>
  <si>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</si>
  <si>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</si>
  <si>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</si>
  <si>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</si>
  <si>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</si>
  <si>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</si>
  <si>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</si>
  <si>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</si>
  <si>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</si>
  <si>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</si>
  <si>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</si>
  <si>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</si>
  <si>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</si>
  <si>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</si>
  <si>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</si>
  <si>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</si>
  <si>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</si>
  <si>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</si>
  <si>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</si>
  <si>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</si>
  <si>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</si>
  <si>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</si>
  <si>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</si>
  <si>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</si>
  <si>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</si>
  <si>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</si>
  <si>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</si>
  <si>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</si>
  <si>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</si>
  <si>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</si>
  <si>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</si>
  <si>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</si>
  <si>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</si>
  <si>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</si>
  <si>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</si>
  <si>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</si>
  <si>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</si>
  <si>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</si>
  <si>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</si>
  <si>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</si>
  <si>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</si>
  <si>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</si>
  <si>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</si>
  <si>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</si>
  <si>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</si>
  <si>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</si>
  <si>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</si>
  <si>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</si>
  <si>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</si>
  <si>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</si>
  <si>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</si>
  <si>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</si>
  <si>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</si>
  <si>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</si>
  <si>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</si>
  <si>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</si>
  <si>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</si>
  <si>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</si>
  <si>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</si>
  <si>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</si>
  <si>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</si>
  <si>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</si>
  <si>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</si>
  <si>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</si>
  <si>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</si>
  <si>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</si>
  <si>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</si>
  <si>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</si>
  <si>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</si>
  <si>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</si>
  <si>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</si>
  <si>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</si>
  <si>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</si>
  <si>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</si>
  <si>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</si>
  <si>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</si>
  <si>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</si>
  <si>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</si>
  <si>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</si>
  <si>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</si>
  <si>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</si>
  <si>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</si>
  <si>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</si>
  <si>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</si>
  <si>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</si>
  <si>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</si>
  <si>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</si>
  <si>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</si>
  <si>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</si>
  <si>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</si>
  <si>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</si>
  <si>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</si>
  <si>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</si>
  <si>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</si>
  <si>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</si>
  <si>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</si>
  <si>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</si>
  <si>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</si>
  <si>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</si>
  <si>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</si>
  <si>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</si>
  <si>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</si>
  <si>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</si>
  <si>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</si>
  <si>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</si>
  <si>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</si>
  <si>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</si>
  <si>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</si>
  <si>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</si>
  <si>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</si>
  <si>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</si>
  <si>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</si>
  <si>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</si>
  <si>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</si>
  <si>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</si>
  <si>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</si>
  <si>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</si>
  <si>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</si>
  <si>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</si>
  <si>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</si>
  <si>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</si>
  <si>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</si>
  <si>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</si>
  <si>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</si>
  <si>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</si>
  <si>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</si>
  <si>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</si>
  <si>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</si>
  <si>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</si>
  <si>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</si>
  <si>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</si>
  <si>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</si>
  <si>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</si>
  <si>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</si>
  <si>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</si>
  <si>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</si>
  <si>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</si>
  <si>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</si>
  <si>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</si>
  <si>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</si>
  <si>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</si>
  <si>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</si>
  <si>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</si>
  <si>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</si>
  <si>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</si>
  <si>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</si>
  <si>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</si>
  <si>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</si>
  <si>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</si>
  <si>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</si>
  <si>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</si>
  <si>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</si>
  <si>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</si>
  <si>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</si>
  <si>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</si>
  <si>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</si>
  <si>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</si>
  <si>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</si>
  <si>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</si>
  <si>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</si>
  <si>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</si>
  <si>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</si>
  <si>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</si>
  <si>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</si>
  <si>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</si>
  <si>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</si>
  <si>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</si>
  <si>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</si>
  <si>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</si>
  <si>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</si>
  <si>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</si>
  <si>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</si>
  <si>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</si>
  <si>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</si>
  <si>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</si>
  <si>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</si>
  <si>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</si>
  <si>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</si>
  <si>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</si>
  <si>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</si>
  <si>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</si>
  <si>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</si>
  <si>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</si>
  <si>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</si>
  <si>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</si>
  <si>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</si>
  <si>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</si>
  <si>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</si>
  <si>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</si>
  <si>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</si>
  <si>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</si>
  <si>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</si>
  <si>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</si>
  <si>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</si>
  <si>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</si>
  <si>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</si>
  <si>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</si>
  <si>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</si>
  <si>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</si>
  <si>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</si>
  <si>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</si>
  <si>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</si>
  <si>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</si>
  <si>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</si>
  <si>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</si>
  <si>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</si>
  <si>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</si>
  <si>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</si>
  <si>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</si>
  <si>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</si>
  <si>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</si>
  <si>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</si>
  <si>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</si>
  <si>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</si>
  <si>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</si>
  <si>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</si>
  <si>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</si>
  <si>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</si>
  <si>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</si>
  <si>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</si>
  <si>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</si>
  <si>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</si>
  <si>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</si>
  <si>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</si>
  <si>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</si>
  <si>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</si>
  <si>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</si>
  <si>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</si>
  <si>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</si>
  <si>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</si>
  <si>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</si>
  <si>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</si>
  <si>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</si>
  <si>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</si>
  <si>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</si>
  <si>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</si>
  <si>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</si>
  <si>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</si>
  <si>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</si>
  <si>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</si>
  <si>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</si>
  <si>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</si>
  <si>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</si>
  <si>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</si>
  <si>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</si>
  <si>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</si>
  <si>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</si>
  <si>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</si>
  <si>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</si>
  <si>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</si>
  <si>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</si>
  <si>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</si>
  <si>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</si>
  <si>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</si>
  <si>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</si>
  <si>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</si>
  <si>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</si>
  <si>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</si>
  <si>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</si>
  <si>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</si>
  <si>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</si>
  <si>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</si>
  <si>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</si>
  <si>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</si>
  <si>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</si>
  <si>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</si>
  <si>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</si>
  <si>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</si>
  <si>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</si>
  <si>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</si>
  <si>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</si>
  <si>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</si>
  <si>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</si>
  <si>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</si>
  <si>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</si>
  <si>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</si>
  <si>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</si>
  <si>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</si>
  <si>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</si>
  <si>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</si>
  <si>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</si>
  <si>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</si>
  <si>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</si>
  <si>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</si>
  <si>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</si>
  <si>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</si>
  <si>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</si>
  <si>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</si>
  <si>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</si>
  <si>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</si>
  <si>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</si>
  <si>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</si>
  <si>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</si>
  <si>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</si>
  <si>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</si>
  <si>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</si>
  <si>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</si>
  <si>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</si>
  <si>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</si>
  <si>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</si>
  <si>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</si>
  <si>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</si>
  <si>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</si>
  <si>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</si>
  <si>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</si>
  <si>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</si>
  <si>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</si>
  <si>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</si>
  <si>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</si>
  <si>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</si>
  <si>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</si>
  <si>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</si>
  <si>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</si>
  <si>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</si>
  <si>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</si>
  <si>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</si>
  <si>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</si>
  <si>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</si>
  <si>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</si>
  <si>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</si>
  <si>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</si>
  <si>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</si>
  <si>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</si>
  <si>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</si>
  <si>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</si>
  <si>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</si>
  <si>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</si>
  <si>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</si>
  <si>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</si>
  <si>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</si>
  <si>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</si>
  <si>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</si>
  <si>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</si>
  <si>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</si>
  <si>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</si>
  <si>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</si>
  <si>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</si>
  <si>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</si>
  <si>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</si>
  <si>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</si>
  <si>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</si>
  <si>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</si>
  <si>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</si>
  <si>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</si>
  <si>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</si>
  <si>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</si>
  <si>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</si>
  <si>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</si>
  <si>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</si>
  <si>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</si>
  <si>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</si>
  <si>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</si>
  <si>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</si>
  <si>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</si>
  <si>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</si>
  <si>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</si>
  <si>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</si>
  <si>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</si>
  <si>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</si>
  <si>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</si>
  <si>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</si>
  <si>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</si>
  <si>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</si>
  <si>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</si>
  <si>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</si>
  <si>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</si>
  <si>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</si>
  <si>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</si>
  <si>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</si>
  <si>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</si>
  <si>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</si>
  <si>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</si>
  <si>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</si>
  <si>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</si>
  <si>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</si>
  <si>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</si>
  <si>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</si>
  <si>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</si>
  <si>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</si>
  <si>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</si>
  <si>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</si>
  <si>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</si>
  <si>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</si>
  <si>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</si>
  <si>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</si>
  <si>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</si>
  <si>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</si>
  <si>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</si>
  <si>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</si>
  <si>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</si>
  <si>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</si>
  <si>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</si>
  <si>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</si>
  <si>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</si>
  <si>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</si>
  <si>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</si>
  <si>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</si>
  <si>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</si>
  <si>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</si>
  <si>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</si>
  <si>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</si>
  <si>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</si>
  <si>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</si>
  <si>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</si>
  <si>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</si>
  <si>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</si>
  <si>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</si>
  <si>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</si>
  <si>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</si>
  <si>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</si>
  <si>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</si>
  <si>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</si>
  <si>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</si>
  <si>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</si>
  <si>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</si>
  <si>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</si>
  <si>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</si>
  <si>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</si>
  <si>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</si>
  <si>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</si>
  <si>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</si>
  <si>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</si>
  <si>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</si>
  <si>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</si>
  <si>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</si>
  <si>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</si>
  <si>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</si>
  <si>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</si>
  <si>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</si>
  <si>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</si>
  <si>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</si>
  <si>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</si>
  <si>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</si>
  <si>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</si>
  <si>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</si>
  <si>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</si>
  <si>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</si>
  <si>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</si>
  <si>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</si>
  <si>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</si>
  <si>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</si>
  <si>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</si>
  <si>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</si>
  <si>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</si>
  <si>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</si>
  <si>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</si>
  <si>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</si>
  <si>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</si>
  <si>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</si>
  <si>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</si>
  <si>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</si>
  <si>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</si>
  <si>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</si>
  <si>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</si>
  <si>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</si>
  <si>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</si>
  <si>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</si>
  <si>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</si>
  <si>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</si>
  <si>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</si>
  <si>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</si>
  <si>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</si>
  <si>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</si>
  <si>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</si>
  <si>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</si>
  <si>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</si>
  <si>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</si>
  <si>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</si>
  <si>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</si>
  <si>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</si>
  <si>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</si>
  <si>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</si>
  <si>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</si>
  <si>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</si>
  <si>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</si>
  <si>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</si>
  <si>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</si>
  <si>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</si>
  <si>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</si>
  <si>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</si>
  <si>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</si>
  <si>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</si>
  <si>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</si>
  <si>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</si>
  <si>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</si>
  <si>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</si>
  <si>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</si>
  <si>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</si>
  <si>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</si>
  <si>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</si>
  <si>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</si>
  <si>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</si>
  <si>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</si>
  <si>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</si>
  <si>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</si>
  <si>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</si>
  <si>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</si>
  <si>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</si>
  <si>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</si>
  <si>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</si>
  <si>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</si>
  <si>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</si>
  <si>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</si>
  <si>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</si>
  <si>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</si>
  <si>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</si>
  <si>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</si>
  <si>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</si>
  <si>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</si>
  <si>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</si>
  <si>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</si>
  <si>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</si>
  <si>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</si>
  <si>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</si>
  <si>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</si>
  <si>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</si>
  <si>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</si>
  <si>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</si>
  <si>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</si>
  <si>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</si>
  <si>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</si>
  <si>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</si>
  <si>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</si>
  <si>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</si>
  <si>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</si>
  <si>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</si>
  <si>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</si>
  <si>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</si>
  <si>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</si>
  <si>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</si>
  <si>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</si>
  <si>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</si>
  <si>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</si>
  <si>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</si>
  <si>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</si>
  <si>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</si>
  <si>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</si>
  <si>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</si>
  <si>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</si>
  <si>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</si>
  <si>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</si>
  <si>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</si>
  <si>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</si>
  <si>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</si>
  <si>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</si>
  <si>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</si>
  <si>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</si>
  <si>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</si>
  <si>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</si>
  <si>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</si>
  <si>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</si>
  <si>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</si>
  <si>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</si>
  <si>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</si>
  <si>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</si>
  <si>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</si>
  <si>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</si>
  <si>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</si>
  <si>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</si>
  <si>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</si>
  <si>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</si>
  <si>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</si>
  <si>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</si>
  <si>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</si>
  <si>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</si>
  <si>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</si>
  <si>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</si>
  <si>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</si>
  <si>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</si>
  <si>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</si>
  <si>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</si>
  <si>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</si>
  <si>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</si>
  <si>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</si>
  <si>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</si>
  <si>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</si>
  <si>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</si>
  <si>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</si>
  <si>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</si>
  <si>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</si>
  <si>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</si>
  <si>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</si>
  <si>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</si>
  <si>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</si>
  <si>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</si>
  <si>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</si>
  <si>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</si>
  <si>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</si>
  <si>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</si>
  <si>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</si>
  <si>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</si>
  <si>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</si>
  <si>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</si>
  <si>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</si>
  <si>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</si>
  <si>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</si>
  <si>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</si>
  <si>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</si>
  <si>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</si>
  <si>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</si>
  <si>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</si>
  <si>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</si>
  <si>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</si>
  <si>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</si>
  <si>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</si>
  <si>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</si>
  <si>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</si>
  <si>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</si>
  <si>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</si>
  <si>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</si>
  <si>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</si>
  <si>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</si>
  <si>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</si>
  <si>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</si>
  <si>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</si>
  <si>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</si>
  <si>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</si>
  <si>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</si>
  <si>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</si>
  <si>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</si>
  <si>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</si>
  <si>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</si>
  <si>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</si>
  <si>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</si>
  <si>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</si>
  <si>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</si>
  <si>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</si>
  <si>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</si>
  <si>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</si>
  <si>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</si>
  <si>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</si>
  <si>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</si>
  <si>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</si>
  <si>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</si>
  <si>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</si>
  <si>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</si>
  <si>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</si>
  <si>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</si>
  <si>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</si>
  <si>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</si>
  <si>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</si>
  <si>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</si>
  <si>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</si>
  <si>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</si>
  <si>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</si>
  <si>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</si>
  <si>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</si>
  <si>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</si>
  <si>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</si>
  <si>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</si>
  <si>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</si>
  <si>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</si>
  <si>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</si>
  <si>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</si>
  <si>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</si>
  <si>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</si>
  <si>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</si>
  <si>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</si>
  <si>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</si>
  <si>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</si>
  <si>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</si>
  <si>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</si>
  <si>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</si>
  <si>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</si>
  <si>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</si>
  <si>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</si>
  <si>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</si>
  <si>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</si>
  <si>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</si>
  <si>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</si>
  <si>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</si>
  <si>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</si>
  <si>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</si>
  <si>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</si>
  <si>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</si>
  <si>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</si>
  <si>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</si>
  <si>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</si>
  <si>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</si>
  <si>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</si>
  <si>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</si>
  <si>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</si>
  <si>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</si>
  <si>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</si>
  <si>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</si>
  <si>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</si>
  <si>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</si>
  <si>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</si>
  <si>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</si>
  <si>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</si>
  <si>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</si>
  <si>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</si>
  <si>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</si>
  <si>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</si>
  <si>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</si>
  <si>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</si>
  <si>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</si>
  <si>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</si>
  <si>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</si>
  <si>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</si>
  <si>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</si>
  <si>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</si>
  <si>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</si>
  <si>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</si>
  <si>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</si>
  <si>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</si>
  <si>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</si>
  <si>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</si>
  <si>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</si>
  <si>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</si>
  <si>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</si>
  <si>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</si>
  <si>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</si>
  <si>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</si>
  <si>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</si>
  <si>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</si>
  <si>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</si>
  <si>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</si>
  <si>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</si>
  <si>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</si>
  <si>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</si>
  <si>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</si>
  <si>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</si>
  <si>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</si>
  <si>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</si>
  <si>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</si>
  <si>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</si>
  <si>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</si>
  <si>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</si>
  <si>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</si>
  <si>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</si>
  <si>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</si>
  <si>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</si>
  <si>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</si>
  <si>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</si>
  <si>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</si>
  <si>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</si>
  <si>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</si>
  <si>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</si>
  <si>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</si>
  <si>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</si>
  <si>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</si>
  <si>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</si>
  <si>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</si>
  <si>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</si>
  <si>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</si>
  <si>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</si>
  <si>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</si>
  <si>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</si>
  <si>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</si>
  <si>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</si>
  <si>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</si>
  <si>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</si>
  <si>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</si>
  <si>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</si>
  <si>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</si>
  <si>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</si>
  <si>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</si>
  <si>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</si>
  <si>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</si>
  <si>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</si>
  <si>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</si>
  <si>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</si>
  <si>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</si>
  <si>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</si>
  <si>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</si>
  <si>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</si>
  <si>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</si>
  <si>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</si>
  <si>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</si>
  <si>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</si>
  <si>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</si>
  <si>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</si>
  <si>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</si>
  <si>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</si>
  <si>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</si>
  <si>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</si>
  <si>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</si>
  <si>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</si>
  <si>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</si>
  <si>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</si>
  <si>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</si>
  <si>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</si>
  <si>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</si>
  <si>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</si>
  <si>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</si>
  <si>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</si>
  <si>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</si>
  <si>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</si>
  <si>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</si>
  <si>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</si>
  <si>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</si>
  <si>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</si>
  <si>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</si>
  <si>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</si>
  <si>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</si>
  <si>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</si>
  <si>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</si>
  <si>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</si>
  <si>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</si>
  <si>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</si>
  <si>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</si>
  <si>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</si>
  <si>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</si>
  <si>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</si>
  <si>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</si>
  <si>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</si>
  <si>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</si>
  <si>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</si>
  <si>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</si>
  <si>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</si>
  <si>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</si>
  <si>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</si>
  <si>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</si>
  <si>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</si>
  <si>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</si>
  <si>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</si>
  <si>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</si>
  <si>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</si>
  <si>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</si>
  <si>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</si>
  <si>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</si>
  <si>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</si>
  <si>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</si>
  <si>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</si>
  <si>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</si>
  <si>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</si>
  <si>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</si>
  <si>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</si>
  <si>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</si>
  <si>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</si>
  <si>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</si>
  <si>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</si>
  <si>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</si>
  <si>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</si>
  <si>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</si>
  <si>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</si>
  <si>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</si>
  <si>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</si>
  <si>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</si>
  <si>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</si>
  <si>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</si>
  <si>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</si>
  <si>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</si>
  <si>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</si>
  <si>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</si>
  <si>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</si>
  <si>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</si>
  <si>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</si>
  <si>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</si>
  <si>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</si>
  <si>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</si>
  <si>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</si>
  <si>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</si>
  <si>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</si>
  <si>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</si>
  <si>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</si>
  <si>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</si>
  <si>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</si>
  <si>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</si>
  <si>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</si>
  <si>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</si>
  <si>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</si>
  <si>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</si>
  <si>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</si>
  <si>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</si>
  <si>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</si>
  <si>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</si>
  <si>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</si>
  <si>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</si>
  <si>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</si>
  <si>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</si>
  <si>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</si>
  <si>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</si>
  <si>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</si>
  <si>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</si>
  <si>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</si>
  <si>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</si>
  <si>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</si>
  <si>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</si>
  <si>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</si>
  <si>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</si>
  <si>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</si>
  <si>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</si>
  <si>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</si>
  <si>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</si>
  <si>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</si>
  <si>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</si>
  <si>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</si>
  <si>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</si>
  <si>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</si>
  <si>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</si>
  <si>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</si>
  <si>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</si>
  <si>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</si>
  <si>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</si>
  <si>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</si>
  <si>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</si>
  <si>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</si>
  <si>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</si>
  <si>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</si>
  <si>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</si>
  <si>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</si>
  <si>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</si>
  <si>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</si>
  <si>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</si>
  <si>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</si>
  <si>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</si>
  <si>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</si>
  <si>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</si>
  <si>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</si>
  <si>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</si>
  <si>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</si>
  <si>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</si>
  <si>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</si>
  <si>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</si>
  <si>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</si>
  <si>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</si>
  <si>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</si>
  <si>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</si>
  <si>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</si>
  <si>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</si>
  <si>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</si>
  <si>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</si>
  <si>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</si>
  <si>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</si>
  <si>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</si>
  <si>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</si>
  <si>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</si>
  <si>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</si>
  <si>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</si>
  <si>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</si>
  <si>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</si>
  <si>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</si>
  <si>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</si>
  <si>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</si>
  <si>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</si>
  <si>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</si>
  <si>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</si>
  <si>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</si>
  <si>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</si>
  <si>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</si>
  <si>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</si>
  <si>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</si>
  <si>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</si>
  <si>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</si>
  <si>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</si>
  <si>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</si>
  <si>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</si>
  <si>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</si>
  <si>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</si>
  <si>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</si>
  <si>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</si>
  <si>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</si>
  <si>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</si>
  <si>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</si>
  <si>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</si>
  <si>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</si>
  <si>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</si>
  <si>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</si>
  <si>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</si>
  <si>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</si>
  <si>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</si>
  <si>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</si>
  <si>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</si>
  <si>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</si>
  <si>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</si>
  <si>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</si>
  <si>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</si>
  <si>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</si>
  <si>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</si>
  <si>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</si>
  <si>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</si>
  <si>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</si>
  <si>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</si>
  <si>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</si>
  <si>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</si>
  <si>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</si>
  <si>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</si>
  <si>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</si>
  <si>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</si>
  <si>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</si>
  <si>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</si>
  <si>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</si>
  <si>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</si>
  <si>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</si>
  <si>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</si>
  <si>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</si>
  <si>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</si>
  <si>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</si>
  <si>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</si>
  <si>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</si>
  <si>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</si>
  <si>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</si>
  <si>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</si>
  <si>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</si>
  <si>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</si>
  <si>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</si>
  <si>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</si>
  <si>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</si>
  <si>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</si>
  <si>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</si>
  <si>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</si>
  <si>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</si>
  <si>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</si>
  <si>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</si>
  <si>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</si>
  <si>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</si>
  <si>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</si>
  <si>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</si>
  <si>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</si>
  <si>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</si>
  <si>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</si>
  <si>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</si>
  <si>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</si>
  <si>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</si>
  <si>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</si>
  <si>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</si>
  <si>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</si>
  <si>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</si>
  <si>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</si>
  <si>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</si>
  <si>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</si>
  <si>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</si>
  <si>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</si>
  <si>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</si>
  <si>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</si>
  <si>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</si>
  <si>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</si>
  <si>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</si>
  <si>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</si>
  <si>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</si>
  <si>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</si>
  <si>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</si>
  <si>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</si>
  <si>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</si>
  <si>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</si>
  <si>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</si>
  <si>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</si>
  <si>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</si>
  <si>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</si>
  <si>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</si>
  <si>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</si>
  <si>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</si>
  <si>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</si>
  <si>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</si>
  <si>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</si>
  <si>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</si>
  <si>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</si>
  <si>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</si>
  <si>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</si>
  <si>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</si>
  <si>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</si>
  <si>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</si>
  <si>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</si>
  <si>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</si>
  <si>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</si>
  <si>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</si>
  <si>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</si>
  <si>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</si>
  <si>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</si>
  <si>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</si>
  <si>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</si>
  <si>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</si>
  <si>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</si>
  <si>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</si>
  <si>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</si>
  <si>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</si>
  <si>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</si>
  <si>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</si>
  <si>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</si>
  <si>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</si>
  <si>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</si>
  <si>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</si>
  <si>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</si>
  <si>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</si>
  <si>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</si>
  <si>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</si>
  <si>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</si>
  <si>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</si>
  <si>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</si>
  <si>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</si>
  <si>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</si>
  <si>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</si>
  <si>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</si>
  <si>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</si>
  <si>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</si>
  <si>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</si>
  <si>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</si>
  <si>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</si>
  <si>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</si>
  <si>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</si>
  <si>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</si>
  <si>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</si>
  <si>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</si>
  <si>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</si>
  <si>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</si>
  <si>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</si>
  <si>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</si>
  <si>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</si>
  <si>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</si>
  <si>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</si>
  <si>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</si>
  <si>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</si>
  <si>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</si>
  <si>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</si>
  <si>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</si>
  <si>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</si>
  <si>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</si>
  <si>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</si>
  <si>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</si>
  <si>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</si>
  <si>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</si>
  <si>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</si>
  <si>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</si>
  <si>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</si>
  <si>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</si>
  <si>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</si>
  <si>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</si>
  <si>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</si>
  <si>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</si>
  <si>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</si>
  <si>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</si>
  <si>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</si>
  <si>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</si>
  <si>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</si>
  <si>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</si>
  <si>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</si>
  <si>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</si>
  <si>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</si>
  <si>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</si>
  <si>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</si>
  <si>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</si>
  <si>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</si>
  <si>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</si>
  <si>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</si>
  <si>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</si>
  <si>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</si>
  <si>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</si>
  <si>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</si>
  <si>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</si>
  <si>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</si>
  <si>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</si>
  <si>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</si>
  <si>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</si>
  <si>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</si>
  <si>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</si>
  <si>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</si>
  <si>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</si>
  <si>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</si>
  <si>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</si>
  <si>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</si>
  <si>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</si>
  <si>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</si>
  <si>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</si>
  <si>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</si>
  <si>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</si>
  <si>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</si>
  <si>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</si>
  <si>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</si>
  <si>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</si>
  <si>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</si>
  <si>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</si>
  <si>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</si>
  <si>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</si>
  <si>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</si>
  <si>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</si>
  <si>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</si>
  <si>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</si>
  <si>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</si>
  <si>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</si>
  <si>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</si>
  <si>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</si>
  <si>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</si>
  <si>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</si>
  <si>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</si>
  <si>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</si>
  <si>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</si>
  <si>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</si>
  <si>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</si>
  <si>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</si>
  <si>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</si>
  <si>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</si>
  <si>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</si>
  <si>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</si>
  <si>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</si>
  <si>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</si>
  <si>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</si>
  <si>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</si>
  <si>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</si>
  <si>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</si>
  <si>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</si>
  <si>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</si>
  <si>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</si>
  <si>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</si>
  <si>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</si>
  <si>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</si>
  <si>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</si>
  <si>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</si>
  <si>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</si>
  <si>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</si>
  <si>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</si>
  <si>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</si>
  <si>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</si>
  <si>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</si>
  <si>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</si>
  <si>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</si>
  <si>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</si>
  <si>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</si>
  <si>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</si>
  <si>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</si>
  <si>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</si>
  <si>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</si>
  <si>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</si>
  <si>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</si>
  <si>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</si>
  <si>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</si>
  <si>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</si>
  <si>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</si>
  <si>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</si>
  <si>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</si>
  <si>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</si>
  <si>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</si>
  <si>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</si>
  <si>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</si>
  <si>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</si>
  <si>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</si>
  <si>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</si>
  <si>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</si>
  <si>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</si>
  <si>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</si>
  <si>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</si>
  <si>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</si>
  <si>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</si>
  <si>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</si>
  <si>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</si>
  <si>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</si>
  <si>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</si>
  <si>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</si>
  <si>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</si>
  <si>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</si>
  <si>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</si>
  <si>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</si>
  <si>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</si>
  <si>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</si>
  <si>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</si>
  <si>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</si>
  <si>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</si>
  <si>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</si>
  <si>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</si>
  <si>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</si>
  <si>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</si>
  <si>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</si>
  <si>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</si>
  <si>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</si>
  <si>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</si>
  <si>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</si>
  <si>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</si>
  <si>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</si>
  <si>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</si>
  <si>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</si>
  <si>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</si>
  <si>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</si>
  <si>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</si>
  <si>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</si>
  <si>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</si>
  <si>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</si>
  <si>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</si>
  <si>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</si>
  <si>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</si>
  <si>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</si>
  <si>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</si>
  <si>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</si>
  <si>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</si>
  <si>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</si>
  <si>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</si>
  <si>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</si>
  <si>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</si>
  <si>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</si>
  <si>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</si>
  <si>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</si>
  <si>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</si>
  <si>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</si>
  <si>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</si>
  <si>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</si>
  <si>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</si>
  <si>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</si>
  <si>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</si>
  <si>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</si>
  <si>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</si>
  <si>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</si>
  <si>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</si>
  <si>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</si>
  <si>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</si>
  <si>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</si>
  <si>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</si>
  <si>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</si>
  <si>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</si>
  <si>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</si>
  <si>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</si>
  <si>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</si>
  <si>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</si>
  <si>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</si>
  <si>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</si>
  <si>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</si>
  <si>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</si>
  <si>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</si>
  <si>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</si>
  <si>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</si>
  <si>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</si>
  <si>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</si>
  <si>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</si>
  <si>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</si>
  <si>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</si>
  <si>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</si>
  <si>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</si>
  <si>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</si>
  <si>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</si>
  <si>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</si>
  <si>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</si>
  <si>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</si>
  <si>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</si>
  <si>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</si>
  <si>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</si>
  <si>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</si>
  <si>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</si>
  <si>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</si>
  <si>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</si>
  <si>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</si>
  <si>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</si>
  <si>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</si>
  <si>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</si>
  <si>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</si>
  <si>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</si>
  <si>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</si>
  <si>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</si>
  <si>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</si>
  <si>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</si>
  <si>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</si>
  <si>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</si>
  <si>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</si>
  <si>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</si>
  <si>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</si>
  <si>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</si>
  <si>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</si>
  <si>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</si>
  <si>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</si>
  <si>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</si>
  <si>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</si>
  <si>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</si>
  <si>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</si>
  <si>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</si>
  <si>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</si>
  <si>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</si>
  <si>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</si>
  <si>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</si>
  <si>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</si>
  <si>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</si>
  <si>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</si>
  <si>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</si>
  <si>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</si>
  <si>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</si>
  <si>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</si>
  <si>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</si>
  <si>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</si>
  <si>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</si>
  <si>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</si>
  <si>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</si>
  <si>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</si>
  <si>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</si>
  <si>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</si>
  <si>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</si>
  <si>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</si>
  <si>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</si>
  <si>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</si>
  <si>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</si>
  <si>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</si>
  <si>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</si>
  <si>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</si>
  <si>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</si>
  <si>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</si>
  <si>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</si>
  <si>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</si>
  <si>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</si>
  <si>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</si>
  <si>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</si>
  <si>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</si>
  <si>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</si>
  <si>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</si>
  <si>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</si>
  <si>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</si>
  <si>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</si>
  <si>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</si>
  <si>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</si>
  <si>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</si>
  <si>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</si>
  <si>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</si>
  <si>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</si>
  <si>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</si>
  <si>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</si>
  <si>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</si>
  <si>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</si>
  <si>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</si>
  <si>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</si>
  <si>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</si>
  <si>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</si>
  <si>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</si>
  <si>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</si>
  <si>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</si>
  <si>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</si>
  <si>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</si>
  <si>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</si>
  <si>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</si>
  <si>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</si>
  <si>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</si>
  <si>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</si>
  <si>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</si>
  <si>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</si>
  <si>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</si>
  <si>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</si>
  <si>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</si>
  <si>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</si>
  <si>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</si>
  <si>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</si>
  <si>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</si>
  <si>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</si>
  <si>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</si>
  <si>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</si>
  <si>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</si>
  <si>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</si>
  <si>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</si>
  <si>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</si>
  <si>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</si>
  <si>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</si>
  <si>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</si>
  <si>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</si>
  <si>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</si>
  <si>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</si>
  <si>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</si>
  <si>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</si>
  <si>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</si>
  <si>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</si>
  <si>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</si>
  <si>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</si>
  <si>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</si>
  <si>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</si>
  <si>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</si>
  <si>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</si>
  <si>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</si>
  <si>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</si>
  <si>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</si>
  <si>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</si>
  <si>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</si>
  <si>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</si>
  <si>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</si>
  <si>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</si>
  <si>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</si>
  <si>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</si>
  <si>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</si>
  <si>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</si>
  <si>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</si>
  <si>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</si>
  <si>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</si>
  <si>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</si>
  <si>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</si>
  <si>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</si>
  <si>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</si>
  <si>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</si>
  <si>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</si>
  <si>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</si>
  <si>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</si>
  <si>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</si>
  <si>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</si>
  <si>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</si>
  <si>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</si>
  <si>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</si>
  <si>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</si>
  <si>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</si>
  <si>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</si>
  <si>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</si>
  <si>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</si>
  <si>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</si>
  <si>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</si>
  <si>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</si>
  <si>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</si>
  <si>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</si>
  <si>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</si>
  <si>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</si>
  <si>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</si>
  <si>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</si>
  <si>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</si>
  <si>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</si>
  <si>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</si>
  <si>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</si>
  <si>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</si>
  <si>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</si>
  <si>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</si>
  <si>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</si>
  <si>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</si>
  <si>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</si>
  <si>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</si>
  <si>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</si>
  <si>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</si>
  <si>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</si>
  <si>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</si>
  <si>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</si>
  <si>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</si>
  <si>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</si>
  <si>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</si>
  <si>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</si>
  <si>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</si>
  <si>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</si>
  <si>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</si>
  <si>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</si>
  <si>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</si>
  <si>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</si>
  <si>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</si>
  <si>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</si>
  <si>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</si>
  <si>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</si>
  <si>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</si>
  <si>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</si>
  <si>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</si>
  <si>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</si>
  <si>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</si>
  <si>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</si>
  <si>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</si>
  <si>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</si>
  <si>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</si>
  <si>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</si>
  <si>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</si>
  <si>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</si>
  <si>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</si>
  <si>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</si>
  <si>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</si>
  <si>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</si>
  <si>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</si>
  <si>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</si>
  <si>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</si>
  <si>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</si>
  <si>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</si>
  <si>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</si>
  <si>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</si>
  <si>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</si>
  <si>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</si>
  <si>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</si>
  <si>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</si>
  <si>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</si>
  <si>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</si>
  <si>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</si>
  <si>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</si>
  <si>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</si>
  <si>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</si>
  <si>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</si>
  <si>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</si>
  <si>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</si>
  <si>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</si>
  <si>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</si>
  <si>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</si>
  <si>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</si>
  <si>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</si>
  <si>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</si>
  <si>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</si>
  <si>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</si>
  <si>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</si>
  <si>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</si>
  <si>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</si>
  <si>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</si>
  <si>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</si>
  <si>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</si>
  <si>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</si>
  <si>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</si>
  <si>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</si>
  <si>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</si>
  <si>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</si>
  <si>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</si>
  <si>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</si>
  <si>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</si>
  <si>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</si>
  <si>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</si>
  <si>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</si>
  <si>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</si>
  <si>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</si>
  <si>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</si>
  <si>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</si>
  <si>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</si>
  <si>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</si>
  <si>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</si>
  <si>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</si>
  <si>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</si>
  <si>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</si>
  <si>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</si>
  <si>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</si>
  <si>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</si>
  <si>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</si>
  <si>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</si>
  <si>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</si>
  <si>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</si>
  <si>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</si>
  <si>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</si>
  <si>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</si>
  <si>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</si>
  <si>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</si>
  <si>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</si>
  <si>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</si>
  <si>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</si>
  <si>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</si>
  <si>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</si>
  <si>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</si>
  <si>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</si>
  <si>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</si>
  <si>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</si>
  <si>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</si>
  <si>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</si>
  <si>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</si>
  <si>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</si>
  <si>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</si>
  <si>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</si>
  <si>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</si>
  <si>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</si>
  <si>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</si>
  <si>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</si>
  <si>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</si>
  <si>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</si>
  <si>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</si>
  <si>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</si>
  <si>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</si>
  <si>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</si>
  <si>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</si>
  <si>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</si>
  <si>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</si>
  <si>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</si>
  <si>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</si>
  <si>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</si>
  <si>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</si>
  <si>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</si>
  <si>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</si>
  <si>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</si>
  <si>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</si>
  <si>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</si>
  <si>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</si>
  <si>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</si>
  <si>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</si>
  <si>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</si>
  <si>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</si>
  <si>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</si>
  <si>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</si>
  <si>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</si>
  <si>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</si>
  <si>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</si>
  <si>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</si>
  <si>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</si>
  <si>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</si>
  <si>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</si>
  <si>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</si>
  <si>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</si>
  <si>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</si>
  <si>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</si>
  <si>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</si>
  <si>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</si>
  <si>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</si>
  <si>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</si>
  <si>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</si>
  <si>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</si>
  <si>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</si>
  <si>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</si>
  <si>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</si>
  <si>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</si>
  <si>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</si>
  <si>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</si>
  <si>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</si>
  <si>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</si>
  <si>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</si>
  <si>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</si>
  <si>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</si>
  <si>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</si>
  <si>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</si>
  <si>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</si>
  <si>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</si>
  <si>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</si>
  <si>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</si>
  <si>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</si>
  <si>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</si>
  <si>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</si>
  <si>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</si>
  <si>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</si>
  <si>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</si>
  <si>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</si>
  <si>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</si>
  <si>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</si>
  <si>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</si>
  <si>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</si>
  <si>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</si>
  <si>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</si>
  <si>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</si>
  <si>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</si>
  <si>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</si>
  <si>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</si>
  <si>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</si>
  <si>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</si>
  <si>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</si>
  <si>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</si>
  <si>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</si>
  <si>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</si>
  <si>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</si>
  <si>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</si>
  <si>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</si>
  <si>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</si>
  <si>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</si>
  <si>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</si>
  <si>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</si>
  <si>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</si>
  <si>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</si>
  <si>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</si>
  <si>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</si>
  <si>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</si>
  <si>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</si>
  <si>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</si>
  <si>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</si>
  <si>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</si>
  <si>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</si>
  <si>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</si>
  <si>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</si>
  <si>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</si>
  <si>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</si>
  <si>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</si>
  <si>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</si>
  <si>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</si>
  <si>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</si>
  <si>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</si>
  <si>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</si>
  <si>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</si>
  <si>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</si>
  <si>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</si>
  <si>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</si>
  <si>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</si>
  <si>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</si>
  <si>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</si>
  <si>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</si>
  <si>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</si>
  <si>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</si>
  <si>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</si>
  <si>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</si>
  <si>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</si>
  <si>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</si>
  <si>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</si>
  <si>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</si>
  <si>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</si>
  <si>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</si>
  <si>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</si>
  <si>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</si>
  <si>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</si>
  <si>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</si>
  <si>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</si>
  <si>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</si>
  <si>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</si>
  <si>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</si>
  <si>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</si>
  <si>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</si>
  <si>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</si>
  <si>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</si>
  <si>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</si>
  <si>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</si>
  <si>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</si>
  <si>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</si>
  <si>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</si>
  <si>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</si>
  <si>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</si>
  <si>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</si>
  <si>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</si>
  <si>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</si>
  <si>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</si>
  <si>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</si>
  <si>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</si>
  <si>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</si>
  <si>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</si>
  <si>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</si>
  <si>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</si>
  <si>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</si>
  <si>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</si>
  <si>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</si>
  <si>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</si>
  <si>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</si>
  <si>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</si>
  <si>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</si>
  <si>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</si>
  <si>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</si>
  <si>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</si>
  <si>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</si>
  <si>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</si>
  <si>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</si>
  <si>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</si>
  <si>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</si>
  <si>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</si>
  <si>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</si>
  <si>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</si>
  <si>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</si>
  <si>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</si>
  <si>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</si>
  <si>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</si>
  <si>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</si>
  <si>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</si>
  <si>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</si>
  <si>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</si>
  <si>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</si>
  <si>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</si>
  <si>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</si>
  <si>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</si>
  <si>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</si>
  <si>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</si>
  <si>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</si>
  <si>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</si>
  <si>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</si>
  <si>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</si>
  <si>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</si>
  <si>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</si>
  <si>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</si>
  <si>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</si>
  <si>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</si>
  <si>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</si>
  <si>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</si>
  <si>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</si>
  <si>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</si>
  <si>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</si>
  <si>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</si>
  <si>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</si>
  <si>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</si>
  <si>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</si>
  <si>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</si>
  <si>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</si>
  <si>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</si>
  <si>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</si>
  <si>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</si>
  <si>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</si>
  <si>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</si>
  <si>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</si>
  <si>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</si>
  <si>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</si>
  <si>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</si>
  <si>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</si>
  <si>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</si>
  <si>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</si>
  <si>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</si>
  <si>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</si>
  <si>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</si>
  <si>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</si>
  <si>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</si>
  <si>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</si>
  <si>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</si>
  <si>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</si>
  <si>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</si>
  <si>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</si>
  <si>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</si>
  <si>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</si>
  <si>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</si>
  <si>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</si>
  <si>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</si>
  <si>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</si>
  <si>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</si>
  <si>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</si>
  <si>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</si>
  <si>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</si>
  <si>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</si>
  <si>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</si>
  <si>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</si>
  <si>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</si>
  <si>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</si>
  <si>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</si>
  <si>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</si>
  <si>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</si>
  <si>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</si>
  <si>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</si>
  <si>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</si>
  <si>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</si>
  <si>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</si>
  <si>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</si>
  <si>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</si>
  <si>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</si>
  <si>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</si>
  <si>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</si>
  <si>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</si>
  <si>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</si>
  <si>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</si>
  <si>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</si>
  <si>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</si>
  <si>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</si>
  <si>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</si>
  <si>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</si>
  <si>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</si>
  <si>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</si>
  <si>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</si>
  <si>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</si>
  <si>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</si>
  <si>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</si>
  <si>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</si>
  <si>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</si>
  <si>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</si>
  <si>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</si>
  <si>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</si>
  <si>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</si>
  <si>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</si>
  <si>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</si>
  <si>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</si>
  <si>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</si>
  <si>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</si>
  <si>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</si>
  <si>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</si>
  <si>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</si>
  <si>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</si>
  <si>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</si>
  <si>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</si>
  <si>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</si>
  <si>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</si>
  <si>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</si>
  <si>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</si>
  <si>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</si>
  <si>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</si>
  <si>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</si>
  <si>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</si>
  <si>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</si>
  <si>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</si>
  <si>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</si>
  <si>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</si>
  <si>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</si>
  <si>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</si>
  <si>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</si>
  <si>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</si>
  <si>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</si>
  <si>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</si>
  <si>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</si>
  <si>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</si>
  <si>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</si>
  <si>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</si>
  <si>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</si>
  <si>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</si>
  <si>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</si>
  <si>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</si>
  <si>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</si>
  <si>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</si>
  <si>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</si>
  <si>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</si>
  <si>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</si>
  <si>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</si>
  <si>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</si>
  <si>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</si>
  <si>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</si>
  <si>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</si>
  <si>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</si>
  <si>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</si>
  <si>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</si>
  <si>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</si>
  <si>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</si>
  <si>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</si>
  <si>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</si>
  <si>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</si>
  <si>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</si>
  <si>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</si>
  <si>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</si>
  <si>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</si>
  <si>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</si>
  <si>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</si>
  <si>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</si>
  <si>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</si>
  <si>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</si>
  <si>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</si>
  <si>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</si>
  <si>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</si>
  <si>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</si>
  <si>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</si>
  <si>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</si>
  <si>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</si>
  <si>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</si>
  <si>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</si>
  <si>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</si>
  <si>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</si>
  <si>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</si>
  <si>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</si>
  <si>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</si>
  <si>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</si>
  <si>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</si>
  <si>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</si>
  <si>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</si>
  <si>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</si>
  <si>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</si>
  <si>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</si>
  <si>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</si>
  <si>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</si>
  <si>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</si>
  <si>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</si>
  <si>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</si>
  <si>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</si>
  <si>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</si>
  <si>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</si>
  <si>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</si>
  <si>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</si>
  <si>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</si>
  <si>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</si>
  <si>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</si>
  <si>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</si>
  <si>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</si>
  <si>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</si>
  <si>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</si>
  <si>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</si>
  <si>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</si>
  <si>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</si>
  <si>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</si>
  <si>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</si>
  <si>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</si>
  <si>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</si>
  <si>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</si>
  <si>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</si>
  <si>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</si>
  <si>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</si>
  <si>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</si>
  <si>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</si>
  <si>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</si>
  <si>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</si>
  <si>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</si>
  <si>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</si>
  <si>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</si>
  <si>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</si>
  <si>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</si>
  <si>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</si>
  <si>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</si>
  <si>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</si>
  <si>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</si>
  <si>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</si>
  <si>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</si>
  <si>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</si>
  <si>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</si>
  <si>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</si>
  <si>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</si>
  <si>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</si>
  <si>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</si>
  <si>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</si>
  <si>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</si>
  <si>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</si>
  <si>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</si>
  <si>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</si>
  <si>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</si>
  <si>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</si>
  <si>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</si>
  <si>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</si>
  <si>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</si>
  <si>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</si>
  <si>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</si>
  <si>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</si>
  <si>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</si>
  <si>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</si>
  <si>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</si>
  <si>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</si>
  <si>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</si>
  <si>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</si>
  <si>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</si>
  <si>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</si>
  <si>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</si>
  <si>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</si>
  <si>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</si>
  <si>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</si>
  <si>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</si>
  <si>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</si>
  <si>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</si>
  <si>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</si>
  <si>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</si>
  <si>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</si>
  <si>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</si>
  <si>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</si>
  <si>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</si>
  <si>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</si>
  <si>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</si>
  <si>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</si>
  <si>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</si>
  <si>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</si>
  <si>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</si>
  <si>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</si>
  <si>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</si>
  <si>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</si>
  <si>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</si>
  <si>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</si>
  <si>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</si>
  <si>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</si>
  <si>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</si>
  <si>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</si>
  <si>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</si>
  <si>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</si>
  <si>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</si>
  <si>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</si>
  <si>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</si>
  <si>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</si>
  <si>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</si>
  <si>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</si>
  <si>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</si>
  <si>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</si>
  <si>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</si>
  <si>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</si>
  <si>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</si>
  <si>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</si>
  <si>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</si>
  <si>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</si>
  <si>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</si>
  <si>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</si>
  <si>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</si>
  <si>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</si>
  <si>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</si>
  <si>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</si>
  <si>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</si>
  <si>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</si>
  <si>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</si>
  <si>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</si>
  <si>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</si>
  <si>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</si>
  <si>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</si>
  <si>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</si>
  <si>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</si>
  <si>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</si>
  <si>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</si>
  <si>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</si>
  <si>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</si>
  <si>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</si>
  <si>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</si>
  <si>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</si>
  <si>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</si>
  <si>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</si>
  <si>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</si>
  <si>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</si>
  <si>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</si>
  <si>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</si>
  <si>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</si>
  <si>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</si>
  <si>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</si>
  <si>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</si>
  <si>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</si>
  <si>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</si>
  <si>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</si>
  <si>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</si>
  <si>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</si>
  <si>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</si>
  <si>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</si>
  <si>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</si>
  <si>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</si>
  <si>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</si>
  <si>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</si>
  <si>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</si>
  <si>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</si>
  <si>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</si>
  <si>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</si>
  <si>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</si>
  <si>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</si>
  <si>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</si>
  <si>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</si>
  <si>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</si>
  <si>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</si>
  <si>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</si>
  <si>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</si>
  <si>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</si>
  <si>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</si>
  <si>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</si>
  <si>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</si>
  <si>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</si>
  <si>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</si>
  <si>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</si>
  <si>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</si>
  <si>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</si>
  <si>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</si>
  <si>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</si>
  <si>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</si>
  <si>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</si>
  <si>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</si>
  <si>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</si>
  <si>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</si>
  <si>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</si>
  <si>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</si>
  <si>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</si>
  <si>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</si>
  <si>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</si>
  <si>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</si>
  <si>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</si>
  <si>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</si>
  <si>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</si>
  <si>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</si>
  <si>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</si>
  <si>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</si>
  <si>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</si>
  <si>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</si>
  <si>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</si>
  <si>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</si>
  <si>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</si>
  <si>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</si>
  <si>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</si>
  <si>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</si>
  <si>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</si>
  <si>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</si>
  <si>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</si>
  <si>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</si>
  <si>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</si>
  <si>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</si>
  <si>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</si>
  <si>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</si>
  <si>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</si>
  <si>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</si>
  <si>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</si>
  <si>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</si>
  <si>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</si>
  <si>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</si>
  <si>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</si>
  <si>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</si>
  <si>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</si>
  <si>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</si>
  <si>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</si>
  <si>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</si>
  <si>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</si>
  <si>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</si>
  <si>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</si>
  <si>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</si>
  <si>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</si>
  <si>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</si>
  <si>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</si>
  <si>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</si>
  <si>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</si>
  <si>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</si>
  <si>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</si>
  <si>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</si>
  <si>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</si>
  <si>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</si>
  <si>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</si>
  <si>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</si>
  <si>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</si>
  <si>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</si>
  <si>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</si>
  <si>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</si>
  <si>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</si>
  <si>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</si>
  <si>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</si>
  <si>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</si>
  <si>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</si>
  <si>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</si>
  <si>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</si>
  <si>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</si>
  <si>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</si>
  <si>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</si>
  <si>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</si>
  <si>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</si>
  <si>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</si>
  <si>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</si>
  <si>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</si>
  <si>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</si>
  <si>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</si>
  <si>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</si>
  <si>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</si>
  <si>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</si>
  <si>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</si>
  <si>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</si>
  <si>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</si>
  <si>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</si>
  <si>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</si>
  <si>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</si>
  <si>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</si>
  <si>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</si>
  <si>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</si>
  <si>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</si>
  <si>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</si>
  <si>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</si>
  <si>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</si>
  <si>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</si>
  <si>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</si>
  <si>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</si>
  <si>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</si>
  <si>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</si>
  <si>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</si>
  <si>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</si>
  <si>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</si>
  <si>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</si>
  <si>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</si>
  <si>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</si>
  <si>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</si>
  <si>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</si>
  <si>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</si>
  <si>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</si>
  <si>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</si>
  <si>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</si>
  <si>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</si>
  <si>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</si>
  <si>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</si>
  <si>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</si>
  <si>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</si>
  <si>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</si>
  <si>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</si>
  <si>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</si>
  <si>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</si>
  <si>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</si>
  <si>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</si>
  <si>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</si>
  <si>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</si>
  <si>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</si>
  <si>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</si>
  <si>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</si>
  <si>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</si>
  <si>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</si>
  <si>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</si>
  <si>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</si>
  <si>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</si>
  <si>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</si>
  <si>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</si>
  <si>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</si>
  <si>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</si>
  <si>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</si>
  <si>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</si>
  <si>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</si>
  <si>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</si>
  <si>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</si>
  <si>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</si>
  <si>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</si>
  <si>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</si>
  <si>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</si>
  <si>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</si>
  <si>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</si>
  <si>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</si>
  <si>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</si>
  <si>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</si>
  <si>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</si>
  <si>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</si>
  <si>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</si>
  <si>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</si>
  <si>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</si>
  <si>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</si>
  <si>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</si>
  <si>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</si>
  <si>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</si>
  <si>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</si>
  <si>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</si>
  <si>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</si>
  <si>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</si>
  <si>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</si>
  <si>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</si>
  <si>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</si>
  <si>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</si>
  <si>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</si>
  <si>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</si>
  <si>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</si>
  <si>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</si>
  <si>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</si>
  <si>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</si>
  <si>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</si>
  <si>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</si>
  <si>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</si>
  <si>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</si>
  <si>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</si>
  <si>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</si>
  <si>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</si>
  <si>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</si>
  <si>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</si>
  <si>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</si>
  <si>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</si>
  <si>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</si>
  <si>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</si>
  <si>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</si>
  <si>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</si>
  <si>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</si>
  <si>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</si>
  <si>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</si>
  <si>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</si>
  <si>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</si>
  <si>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</si>
  <si>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</si>
  <si>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</si>
  <si>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</si>
  <si>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</si>
  <si>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</si>
  <si>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</si>
  <si>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</si>
  <si>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</si>
  <si>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</si>
  <si>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</si>
  <si>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</si>
  <si>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</si>
  <si>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</si>
  <si>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</si>
  <si>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</si>
  <si>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</si>
  <si>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</si>
  <si>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</si>
  <si>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</si>
  <si>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</si>
  <si>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</si>
  <si>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</si>
  <si>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</si>
  <si>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</si>
  <si>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</si>
  <si>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</si>
  <si>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</si>
  <si>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</si>
  <si>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</si>
  <si>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</si>
  <si>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</si>
  <si>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</si>
  <si>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</si>
  <si>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</si>
  <si>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</si>
  <si>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</si>
  <si>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</si>
  <si>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</si>
  <si>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</si>
  <si>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</si>
  <si>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</si>
  <si>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</si>
  <si>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</si>
  <si>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</si>
  <si>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</si>
  <si>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</si>
  <si>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</si>
  <si>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</si>
  <si>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</si>
  <si>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</si>
  <si>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</si>
  <si>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</si>
  <si>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</si>
  <si>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</si>
  <si>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</si>
  <si>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</si>
  <si>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</si>
  <si>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</si>
  <si>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</si>
  <si>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</si>
  <si>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</si>
  <si>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</si>
  <si>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</si>
  <si>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</si>
  <si>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</si>
  <si>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</si>
  <si>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</si>
  <si>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</si>
  <si>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</si>
  <si>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</si>
  <si>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</si>
  <si>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</si>
  <si>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</si>
  <si>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</si>
  <si>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</si>
  <si>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</si>
  <si>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</si>
  <si>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</si>
  <si>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</si>
  <si>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</si>
  <si>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</si>
  <si>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</si>
  <si>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</si>
  <si>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</si>
  <si>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</si>
  <si>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</si>
  <si>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</si>
  <si>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</si>
  <si>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</si>
  <si>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</si>
  <si>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</si>
  <si>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</si>
  <si>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</si>
  <si>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</si>
  <si>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</si>
  <si>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</si>
  <si>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</si>
  <si>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</si>
  <si>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</si>
  <si>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</si>
  <si>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</si>
  <si>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</si>
  <si>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</si>
  <si>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</si>
  <si>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</si>
  <si>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</si>
  <si>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</si>
  <si>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</si>
  <si>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</si>
  <si>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</si>
  <si>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</si>
  <si>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</si>
  <si>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</si>
  <si>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</si>
  <si>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</si>
  <si>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</si>
  <si>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</si>
  <si>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</si>
  <si>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</si>
  <si>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</si>
  <si>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</si>
  <si>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</si>
  <si>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</si>
  <si>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</si>
  <si>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</si>
  <si>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</si>
  <si>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</si>
  <si>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</si>
  <si>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</si>
  <si>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</si>
  <si>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</si>
  <si>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</si>
  <si>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</si>
  <si>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</si>
  <si>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</si>
  <si>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</si>
  <si>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</si>
  <si>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</si>
  <si>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</si>
  <si>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</si>
  <si>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</si>
  <si>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</si>
  <si>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</si>
  <si>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</si>
  <si>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</si>
  <si>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</si>
  <si>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</si>
  <si>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</si>
  <si>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</si>
  <si>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</si>
  <si>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</si>
  <si>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</si>
  <si>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</si>
  <si>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</si>
  <si>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</si>
  <si>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</si>
  <si>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</si>
  <si>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</si>
  <si>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</si>
  <si>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</si>
  <si>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</si>
  <si>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</si>
  <si>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</si>
  <si>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</si>
  <si>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</si>
  <si>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</si>
  <si>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</si>
  <si>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</si>
  <si>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</si>
  <si>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</si>
  <si>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</si>
  <si>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</si>
  <si>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</si>
  <si>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</si>
  <si>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</si>
  <si>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</si>
  <si>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</si>
  <si>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</si>
  <si>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</si>
  <si>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</si>
  <si>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</si>
  <si>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</si>
  <si>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</si>
  <si>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</si>
  <si>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</si>
  <si>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</si>
  <si>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</si>
  <si>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</si>
  <si>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</si>
  <si>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</si>
  <si>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</si>
  <si>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</si>
  <si>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</si>
  <si>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</si>
  <si>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</si>
  <si>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</si>
  <si>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</si>
  <si>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</si>
  <si>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</si>
  <si>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</si>
  <si>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</si>
  <si>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</si>
  <si>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</si>
  <si>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</si>
  <si>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</si>
  <si>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</si>
  <si>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</si>
  <si>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</si>
  <si>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</si>
  <si>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</si>
  <si>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</si>
  <si>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</si>
  <si>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</si>
  <si>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</si>
  <si>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</si>
  <si>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</si>
  <si>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</si>
  <si>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</si>
  <si>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</si>
  <si>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</si>
  <si>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</si>
  <si>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</si>
  <si>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</si>
  <si>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</si>
  <si>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</si>
  <si>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</si>
  <si>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</si>
  <si>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</si>
  <si>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</si>
  <si>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</si>
  <si>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</si>
  <si>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</si>
  <si>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</si>
  <si>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</si>
  <si>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</si>
  <si>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</si>
  <si>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</si>
  <si>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</si>
  <si>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</si>
  <si>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</si>
  <si>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</si>
  <si>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</si>
  <si>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</si>
  <si>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</si>
  <si>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</si>
  <si>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</si>
  <si>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</si>
  <si>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</si>
  <si>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</si>
  <si>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</si>
  <si>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</si>
  <si>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</si>
  <si>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</si>
  <si>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</si>
  <si>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</si>
  <si>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</si>
  <si>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</si>
  <si>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</si>
  <si>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</si>
  <si>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</si>
  <si>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</si>
  <si>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</si>
  <si>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</si>
  <si>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</si>
  <si>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</si>
  <si>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</si>
  <si>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</si>
  <si>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</si>
  <si>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</si>
  <si>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</si>
  <si>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</si>
  <si>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</si>
  <si>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</si>
  <si>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</si>
  <si>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</si>
  <si>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</si>
  <si>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</si>
  <si>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</si>
  <si>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</si>
  <si>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</si>
  <si>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</si>
  <si>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</si>
  <si>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</si>
  <si>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</si>
  <si>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</si>
  <si>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</si>
  <si>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</si>
  <si>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</si>
  <si>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</si>
  <si>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</si>
  <si>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</si>
  <si>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</si>
  <si>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</si>
  <si>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</si>
  <si>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</si>
  <si>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</si>
  <si>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</si>
  <si>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</si>
  <si>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</si>
  <si>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</si>
  <si>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</si>
  <si>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</si>
  <si>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</si>
  <si>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</si>
  <si>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</si>
  <si>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</si>
  <si>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</si>
  <si>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</si>
  <si>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</si>
  <si>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</si>
  <si>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</si>
  <si>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</si>
  <si>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</si>
  <si>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</si>
  <si>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</si>
  <si>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</si>
  <si>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</si>
  <si>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</si>
  <si>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</si>
  <si>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</si>
  <si>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</si>
  <si>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</si>
  <si>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</si>
  <si>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</si>
  <si>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</si>
  <si>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</si>
  <si>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</si>
  <si>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</si>
  <si>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</si>
  <si>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</si>
  <si>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</si>
  <si>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</si>
  <si>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</si>
  <si>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</si>
  <si>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</si>
  <si>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</si>
  <si>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</si>
  <si>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</si>
  <si>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</si>
  <si>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</si>
  <si>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</si>
  <si>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</si>
  <si>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</si>
  <si>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</si>
  <si>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</si>
  <si>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</si>
  <si>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</si>
  <si>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</si>
  <si>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</si>
  <si>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</si>
  <si>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</si>
  <si>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</si>
  <si>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</si>
  <si>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</si>
  <si>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</si>
  <si>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</si>
  <si>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</si>
  <si>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</si>
  <si>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</si>
  <si>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</si>
  <si>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</si>
  <si>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</si>
  <si>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</si>
  <si>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</si>
  <si>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</si>
  <si>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</si>
  <si>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</si>
  <si>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</si>
  <si>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</si>
  <si>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</si>
  <si>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</si>
  <si>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</si>
  <si>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</si>
  <si>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</si>
  <si>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</si>
  <si>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</si>
  <si>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</si>
  <si>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</si>
  <si>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</si>
  <si>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</si>
  <si>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</si>
  <si>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</si>
  <si>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</si>
  <si>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</si>
  <si>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</si>
  <si>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</si>
  <si>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</si>
  <si>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</si>
  <si>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</si>
  <si>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</si>
  <si>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</si>
  <si>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</si>
  <si>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</si>
  <si>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</si>
  <si>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</si>
  <si>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</si>
  <si>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</si>
  <si>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</si>
  <si>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</si>
  <si>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</si>
  <si>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</si>
  <si>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</si>
  <si>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</si>
  <si>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</si>
  <si>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</si>
  <si>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</si>
  <si>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</si>
  <si>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</si>
  <si>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</si>
  <si>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</si>
  <si>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</si>
  <si>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</si>
  <si>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</si>
  <si>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</si>
  <si>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</si>
  <si>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</si>
  <si>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</si>
  <si>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</si>
  <si>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</si>
  <si>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</si>
  <si>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</si>
  <si>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</si>
  <si>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</si>
  <si>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</si>
  <si>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</si>
  <si>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</si>
  <si>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</si>
  <si>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</si>
  <si>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</si>
  <si>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</si>
  <si>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</si>
  <si>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</si>
  <si>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</si>
  <si>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</si>
  <si>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</si>
  <si>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</si>
  <si>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</si>
  <si>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</si>
  <si>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</si>
  <si>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</si>
  <si>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</si>
  <si>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</si>
  <si>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</si>
  <si>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</si>
  <si>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</si>
  <si>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</si>
  <si>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</si>
  <si>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</si>
  <si>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</si>
  <si>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</si>
  <si>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</si>
  <si>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</si>
  <si>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</si>
  <si>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</si>
  <si>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</si>
  <si>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</si>
  <si>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</si>
  <si>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</si>
  <si>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</si>
  <si>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</si>
  <si>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</si>
  <si>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</si>
  <si>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</si>
  <si>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</si>
  <si>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</si>
  <si>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</si>
  <si>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</si>
  <si>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</si>
  <si>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</si>
  <si>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</si>
  <si>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</si>
  <si>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</si>
  <si>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</si>
  <si>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</si>
  <si>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</si>
  <si>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</si>
  <si>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</si>
  <si>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</si>
  <si>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</si>
  <si>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</si>
  <si>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</si>
  <si>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</si>
  <si>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</si>
  <si>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</si>
  <si>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</si>
  <si>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</si>
  <si>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</si>
  <si>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</si>
  <si>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</si>
  <si>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</si>
  <si>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</si>
  <si>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</si>
  <si>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</si>
  <si>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</si>
  <si>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</si>
  <si>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</si>
  <si>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</si>
  <si>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</si>
  <si>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</si>
  <si>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</si>
  <si>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</si>
  <si>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</si>
  <si>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</si>
  <si>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</si>
  <si>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</si>
  <si>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</si>
  <si>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</si>
  <si>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</si>
  <si>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</si>
  <si>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</si>
  <si>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</si>
  <si>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</si>
  <si>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</si>
  <si>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</si>
  <si>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</si>
  <si>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</si>
  <si>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</si>
  <si>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</si>
  <si>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</si>
  <si>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</si>
  <si>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</si>
  <si>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</si>
  <si>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</si>
  <si>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</si>
  <si>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</si>
  <si>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</si>
  <si>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</si>
  <si>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</si>
  <si>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</si>
  <si>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</si>
  <si>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</si>
  <si>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</si>
  <si>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</si>
  <si>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</si>
  <si>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</si>
  <si>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</si>
  <si>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</si>
  <si>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</si>
  <si>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</si>
  <si>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</si>
  <si>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</si>
  <si>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</si>
  <si>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</si>
  <si>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</si>
  <si>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</si>
  <si>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</si>
  <si>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</si>
  <si>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</si>
  <si>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</si>
  <si>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</si>
  <si>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</si>
  <si>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</si>
  <si>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</si>
  <si>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</si>
  <si>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</si>
  <si>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</si>
  <si>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</si>
  <si>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</si>
  <si>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</si>
  <si>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</si>
  <si>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</si>
  <si>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</si>
  <si>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</si>
  <si>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</si>
  <si>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</si>
  <si>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</si>
  <si>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</si>
  <si>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</si>
  <si>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</si>
  <si>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</si>
  <si>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</si>
  <si>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</si>
  <si>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</si>
  <si>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</si>
  <si>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</si>
  <si>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</si>
  <si>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</si>
  <si>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</si>
  <si>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</si>
  <si>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</si>
  <si>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</si>
  <si>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</si>
  <si>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</si>
  <si>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</si>
  <si>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</si>
  <si>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</si>
  <si>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</si>
  <si>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</si>
  <si>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</si>
  <si>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</si>
  <si>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</si>
  <si>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</si>
  <si>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</si>
  <si>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</si>
  <si>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</si>
  <si>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</si>
  <si>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</si>
  <si>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</si>
  <si>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</si>
  <si>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</si>
  <si>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</si>
  <si>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</si>
  <si>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</si>
  <si>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</si>
  <si>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</si>
  <si>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</si>
  <si>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</si>
  <si>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</si>
  <si>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</si>
  <si>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</si>
  <si>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</si>
  <si>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</si>
  <si>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</si>
  <si>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</si>
  <si>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</si>
  <si>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</si>
  <si>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</si>
  <si>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</si>
  <si>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</si>
  <si>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</si>
  <si>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</si>
  <si>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</si>
  <si>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</si>
  <si>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</si>
  <si>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</si>
  <si>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</si>
  <si>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</si>
  <si>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</si>
  <si>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</si>
  <si>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</si>
  <si>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</si>
  <si>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</si>
  <si>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</si>
  <si>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</si>
  <si>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</si>
  <si>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</si>
  <si>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</si>
  <si>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</si>
  <si>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</si>
  <si>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</si>
  <si>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</si>
  <si>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</si>
  <si>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</si>
  <si>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</si>
  <si>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</si>
  <si>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</si>
  <si>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</si>
  <si>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</si>
  <si>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</si>
  <si>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</si>
  <si>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</si>
  <si>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</si>
  <si>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</si>
  <si>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</si>
  <si>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</si>
  <si>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</si>
  <si>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</si>
  <si>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</si>
  <si>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</si>
  <si>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</si>
  <si>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</si>
  <si>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</si>
  <si>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</si>
  <si>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</si>
  <si>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</si>
  <si>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</si>
  <si>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</si>
  <si>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</si>
  <si>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</si>
  <si>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</si>
  <si>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</si>
  <si>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</si>
  <si>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</si>
  <si>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</si>
  <si>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</si>
  <si>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</si>
  <si>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</si>
  <si>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</si>
  <si>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</si>
  <si>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</si>
  <si>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</si>
  <si>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</si>
  <si>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</si>
  <si>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</si>
  <si>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</si>
  <si>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</si>
  <si>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</si>
  <si>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</si>
  <si>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</si>
  <si>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</si>
  <si>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</si>
  <si>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</si>
  <si>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</si>
  <si>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</si>
  <si>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</si>
  <si>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</si>
  <si>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</si>
  <si>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</si>
  <si>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</si>
  <si>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</si>
  <si>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</si>
  <si>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</si>
  <si>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</si>
  <si>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</si>
  <si>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</si>
  <si>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</si>
  <si>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</si>
  <si>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</si>
  <si>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</si>
  <si>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</si>
  <si>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</si>
  <si>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</si>
  <si>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</si>
  <si>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</si>
  <si>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</si>
  <si>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</si>
  <si>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</si>
  <si>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</si>
  <si>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</si>
  <si>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</si>
  <si>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</si>
  <si>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</si>
  <si>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</si>
  <si>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</si>
  <si>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</si>
  <si>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</si>
  <si>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</si>
  <si>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</si>
  <si>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</si>
  <si>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</si>
  <si>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</si>
  <si>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</si>
  <si>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</si>
  <si>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</si>
  <si>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</si>
  <si>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</si>
  <si>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</si>
  <si>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</si>
  <si>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</si>
  <si>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</si>
  <si>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</si>
  <si>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</si>
  <si>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</si>
  <si>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</si>
  <si>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</si>
  <si>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</si>
  <si>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</si>
  <si>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</si>
  <si>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</si>
  <si>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</si>
  <si>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</si>
  <si>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</si>
  <si>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</si>
  <si>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</si>
  <si>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</si>
  <si>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</si>
  <si>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</si>
  <si>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</si>
  <si>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</si>
  <si>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</si>
  <si>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</si>
  <si>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</si>
  <si>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</si>
  <si>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</si>
  <si>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</si>
  <si>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</si>
  <si>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</si>
  <si>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</si>
  <si>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</si>
  <si>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</si>
  <si>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</si>
  <si>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</si>
  <si>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</si>
  <si>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</si>
  <si>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</si>
  <si>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</si>
  <si>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</si>
  <si>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</si>
  <si>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</si>
  <si>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</si>
  <si>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</si>
  <si>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</si>
  <si>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</si>
  <si>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</si>
  <si>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</si>
  <si>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</si>
  <si>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</si>
  <si>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</si>
  <si>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</si>
  <si>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</si>
  <si>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</si>
  <si>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</si>
  <si>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</si>
  <si>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</si>
  <si>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</si>
  <si>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</si>
  <si>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</si>
  <si>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</si>
  <si>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</si>
  <si>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</si>
  <si>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</si>
  <si>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</si>
  <si>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</si>
  <si>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</si>
  <si>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</si>
  <si>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</si>
  <si>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</si>
  <si>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</si>
  <si>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</si>
  <si>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</si>
  <si>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</si>
  <si>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</si>
  <si>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</si>
  <si>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</si>
  <si>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</si>
  <si>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</si>
  <si>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</si>
  <si>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</si>
  <si>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</si>
  <si>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</si>
  <si>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</si>
  <si>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</si>
  <si>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</si>
  <si>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</si>
  <si>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</si>
  <si>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</si>
  <si>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</si>
  <si>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</si>
  <si>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</si>
  <si>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</si>
  <si>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</si>
  <si>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</si>
  <si>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</si>
  <si>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</si>
  <si>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</si>
  <si>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</si>
  <si>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</si>
  <si>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</si>
  <si>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</si>
  <si>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</si>
  <si>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</si>
  <si>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</si>
  <si>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</si>
  <si>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</si>
  <si>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</si>
  <si>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</si>
  <si>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</si>
  <si>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</si>
  <si>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</si>
  <si>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</si>
  <si>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</si>
  <si>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</si>
  <si>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</si>
  <si>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</si>
  <si>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</si>
  <si>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</si>
  <si>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</si>
  <si>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</si>
  <si>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</si>
  <si>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</si>
  <si>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</si>
  <si>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</si>
  <si>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</si>
  <si>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</si>
  <si>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</si>
  <si>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</si>
  <si>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</si>
  <si>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</si>
  <si>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</si>
  <si>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</si>
  <si>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</si>
  <si>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</si>
  <si>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</si>
  <si>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</si>
  <si>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</si>
  <si>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</si>
  <si>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</si>
  <si>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</si>
  <si>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</si>
  <si>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</si>
  <si>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</si>
  <si>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</si>
  <si>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</si>
  <si>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</si>
  <si>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</si>
  <si>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</si>
  <si>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</si>
  <si>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</si>
  <si>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</si>
  <si>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</si>
  <si>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</si>
  <si>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</si>
  <si>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</si>
  <si>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</si>
  <si>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</si>
  <si>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</si>
  <si>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</si>
  <si>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</si>
  <si>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</si>
  <si>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</si>
  <si>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</si>
  <si>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</si>
  <si>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</si>
  <si>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</si>
  <si>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</si>
  <si>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</si>
  <si>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</si>
  <si>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</si>
  <si>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</si>
  <si>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</si>
  <si>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</si>
  <si>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</si>
  <si>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</si>
  <si>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</si>
  <si>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</si>
  <si>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</si>
  <si>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</si>
  <si>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</si>
  <si>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</si>
  <si>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</si>
  <si>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</si>
  <si>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</si>
  <si>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</si>
  <si>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</si>
  <si>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</si>
  <si>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</si>
  <si>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</si>
  <si>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</si>
  <si>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</si>
  <si>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</si>
  <si>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</si>
  <si>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</si>
  <si>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</si>
  <si>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</si>
  <si>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</si>
  <si>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</si>
  <si>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</si>
  <si>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</si>
  <si>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</si>
  <si>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</si>
  <si>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</si>
  <si>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</si>
  <si>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</si>
  <si>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</si>
  <si>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</si>
  <si>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</si>
  <si>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</si>
  <si>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</si>
  <si>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</si>
  <si>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</si>
  <si>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</si>
  <si>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</si>
  <si>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</si>
  <si>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</si>
  <si>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</si>
  <si>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</si>
  <si>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</si>
  <si>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</si>
  <si>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</si>
  <si>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</si>
  <si>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</si>
  <si>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</si>
  <si>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</si>
  <si>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</si>
  <si>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</si>
  <si>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</si>
  <si>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</si>
  <si>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</si>
  <si>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</si>
  <si>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</si>
  <si>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</si>
  <si>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</si>
  <si>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</si>
  <si>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</si>
  <si>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</si>
  <si>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</si>
  <si>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</si>
  <si>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</si>
  <si>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</si>
  <si>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</si>
  <si>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</si>
  <si>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</si>
  <si>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</si>
  <si>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</si>
  <si>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</si>
  <si>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</si>
  <si>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</si>
  <si>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</si>
  <si>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</si>
  <si>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</si>
  <si>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</si>
  <si>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</si>
  <si>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</si>
  <si>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</si>
  <si>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</si>
  <si>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</si>
  <si>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</si>
  <si>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</si>
  <si>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</si>
  <si>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</si>
  <si>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</si>
  <si>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</si>
  <si>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</si>
  <si>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</si>
  <si>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</si>
  <si>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</si>
  <si>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</si>
  <si>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</si>
  <si>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</si>
  <si>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</si>
  <si>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</si>
  <si>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</si>
  <si>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</si>
  <si>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</si>
  <si>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</si>
  <si>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</si>
  <si>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</si>
  <si>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</si>
  <si>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</si>
  <si>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</si>
  <si>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</si>
  <si>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</si>
  <si>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</si>
  <si>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</si>
  <si>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</si>
  <si>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</si>
  <si>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</si>
  <si>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</si>
  <si>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</si>
  <si>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</si>
  <si>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</si>
  <si>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</si>
  <si>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</si>
  <si>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</si>
  <si>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</si>
  <si>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</si>
  <si>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</si>
  <si>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</si>
  <si>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</si>
  <si>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</si>
  <si>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</si>
  <si>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</si>
  <si>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</si>
  <si>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</si>
  <si>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</si>
  <si>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</si>
  <si>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</si>
  <si>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</si>
  <si>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</si>
  <si>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</si>
  <si>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</si>
  <si>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</si>
  <si>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</si>
  <si>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</si>
  <si>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</si>
  <si>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</si>
  <si>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</si>
  <si>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</si>
  <si>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</si>
  <si>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</si>
  <si>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</si>
  <si>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</si>
  <si>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</si>
  <si>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</si>
  <si>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</si>
  <si>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</si>
  <si>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</si>
  <si>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</si>
  <si>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</si>
  <si>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</si>
  <si>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</si>
  <si>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</si>
  <si>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</si>
  <si>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</si>
  <si>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</si>
  <si>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</si>
  <si>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</si>
  <si>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</si>
  <si>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</si>
  <si>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</si>
  <si>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</si>
  <si>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</si>
  <si>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</si>
  <si>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</si>
  <si>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</si>
  <si>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</si>
  <si>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</si>
  <si>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</si>
  <si>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</si>
  <si>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</si>
  <si>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</si>
  <si>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</si>
  <si>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</si>
  <si>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</si>
  <si>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</si>
  <si>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</si>
  <si>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</si>
  <si>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</si>
  <si>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</si>
  <si>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</si>
  <si>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</si>
  <si>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</si>
  <si>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</si>
  <si>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</si>
  <si>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</si>
  <si>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</si>
  <si>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</si>
  <si>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</si>
  <si>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</si>
  <si>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</si>
  <si>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</si>
  <si>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</si>
  <si>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</si>
  <si>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</si>
  <si>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</si>
  <si>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</si>
  <si>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</si>
  <si>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</si>
  <si>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</si>
  <si>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</si>
  <si>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</si>
  <si>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</si>
  <si>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</si>
  <si>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</si>
  <si>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</si>
  <si>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</si>
  <si>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</si>
  <si>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</si>
  <si>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</si>
  <si>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</si>
  <si>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</si>
  <si>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</si>
  <si>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</si>
  <si>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</si>
  <si>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</si>
  <si>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</si>
  <si>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</si>
  <si>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</si>
  <si>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</si>
  <si>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</si>
  <si>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</si>
  <si>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</si>
  <si>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</si>
  <si>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</si>
  <si>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</si>
  <si>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</si>
  <si>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</si>
  <si>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</si>
  <si>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</si>
  <si>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</si>
  <si>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</si>
  <si>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</si>
  <si>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</si>
  <si>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</si>
  <si>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</si>
  <si>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</si>
  <si>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</si>
  <si>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</si>
  <si>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</si>
  <si>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</si>
  <si>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</si>
  <si>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</si>
  <si>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</si>
  <si>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</si>
  <si>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</si>
  <si>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</si>
  <si>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</si>
  <si>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</si>
  <si>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</si>
  <si>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</si>
  <si>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</si>
  <si>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</si>
  <si>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</si>
  <si>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</si>
  <si>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</si>
  <si>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</si>
  <si>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</si>
  <si>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</si>
  <si>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</si>
  <si>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</si>
  <si>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</si>
  <si>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</si>
  <si>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</si>
  <si>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</si>
  <si>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</si>
  <si>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</si>
  <si>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</si>
  <si>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</si>
  <si>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</si>
  <si>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</si>
  <si>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</si>
  <si>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</si>
  <si>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</si>
  <si>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</si>
  <si>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</si>
  <si>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</si>
  <si>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</si>
  <si>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</si>
  <si>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</si>
  <si>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</si>
  <si>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</si>
  <si>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</si>
  <si>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</si>
  <si>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</si>
  <si>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</si>
  <si>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</si>
  <si>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</si>
  <si>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</si>
  <si>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</si>
  <si>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</si>
  <si>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</si>
  <si>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</si>
  <si>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</si>
  <si>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</si>
  <si>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</si>
  <si>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</si>
  <si>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</si>
  <si>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</si>
  <si>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</si>
  <si>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</si>
  <si>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</si>
  <si>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</si>
  <si>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</si>
  <si>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</si>
  <si>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</si>
  <si>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</si>
  <si>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</si>
  <si>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</si>
  <si>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</si>
  <si>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</si>
  <si>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</si>
  <si>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</si>
  <si>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</si>
  <si>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</si>
  <si>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</si>
  <si>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</si>
  <si>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</si>
  <si>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</si>
  <si>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</si>
  <si>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</si>
  <si>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</si>
  <si>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</si>
  <si>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</si>
  <si>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</si>
  <si>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</si>
  <si>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</si>
  <si>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</si>
  <si>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</si>
  <si>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</si>
  <si>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</si>
  <si>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</si>
  <si>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</si>
  <si>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</si>
  <si>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</si>
  <si>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</si>
  <si>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</si>
  <si>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</si>
  <si>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</si>
  <si>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</si>
  <si>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</si>
  <si>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</si>
  <si>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</si>
  <si>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</si>
  <si>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</si>
  <si>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</si>
  <si>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</si>
  <si>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</si>
  <si>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</si>
  <si>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</si>
  <si>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</si>
  <si>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</si>
  <si>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</si>
  <si>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</si>
  <si>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</si>
  <si>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</si>
  <si>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</si>
  <si>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</si>
  <si>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</si>
  <si>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</si>
  <si>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</si>
  <si>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</si>
  <si>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</si>
  <si>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</si>
  <si>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</si>
  <si>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</si>
  <si>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</si>
  <si>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</si>
  <si>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</si>
  <si>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</si>
  <si>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</si>
  <si>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</si>
  <si>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</si>
  <si>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</si>
  <si>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</si>
  <si>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</si>
  <si>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</si>
  <si>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</si>
  <si>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</si>
  <si>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</si>
  <si>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</si>
  <si>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</si>
  <si>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</si>
  <si>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</si>
  <si>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</si>
  <si>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</si>
  <si>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</si>
  <si>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</si>
  <si>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</si>
  <si>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</si>
  <si>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</si>
  <si>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</si>
  <si>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</si>
  <si>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</si>
  <si>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</si>
  <si>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</si>
  <si>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</si>
  <si>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</si>
  <si>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</si>
  <si>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</si>
  <si>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</si>
  <si>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</si>
  <si>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</si>
  <si>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</si>
  <si>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</si>
  <si>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</si>
  <si>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</si>
  <si>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</si>
  <si>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</si>
  <si>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</si>
  <si>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</si>
  <si>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</si>
  <si>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</si>
  <si>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</si>
  <si>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</si>
  <si>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</si>
  <si>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</si>
  <si>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</si>
  <si>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</si>
  <si>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</si>
  <si>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</si>
  <si>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</si>
  <si>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</si>
  <si>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</si>
  <si>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</si>
  <si>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</si>
  <si>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</si>
  <si>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</si>
  <si>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</si>
  <si>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</si>
  <si>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</si>
  <si>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</si>
  <si>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</si>
  <si>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</si>
  <si>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</si>
  <si>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</si>
  <si>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</si>
  <si>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</si>
  <si>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</si>
  <si>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</si>
  <si>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</si>
  <si>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</si>
  <si>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</si>
  <si>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</si>
  <si>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</si>
  <si>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</si>
  <si>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</si>
  <si>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</si>
  <si>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</si>
  <si>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</si>
  <si>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</si>
  <si>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</si>
  <si>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</si>
  <si>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</si>
  <si>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</si>
  <si>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</si>
  <si>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</si>
  <si>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</si>
  <si>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</si>
  <si>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</si>
  <si>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</si>
  <si>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</si>
  <si>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</si>
  <si>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</si>
  <si>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</si>
  <si>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</si>
  <si>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</si>
  <si>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</si>
  <si>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</si>
  <si>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</si>
  <si>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</si>
  <si>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</si>
  <si>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</si>
  <si>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</si>
  <si>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</si>
  <si>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</si>
  <si>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</si>
  <si>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</si>
  <si>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</si>
  <si>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</si>
  <si>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</si>
  <si>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</si>
  <si>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</si>
  <si>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</si>
  <si>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</si>
  <si>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</si>
  <si>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</si>
  <si>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</si>
  <si>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</si>
  <si>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</si>
  <si>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</si>
  <si>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</si>
  <si>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</si>
  <si>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</si>
  <si>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</si>
  <si>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</si>
  <si>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</si>
  <si>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</si>
  <si>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</si>
  <si>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</si>
  <si>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</si>
  <si>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</si>
  <si>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</si>
  <si>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</si>
  <si>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</si>
  <si>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</si>
  <si>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</si>
  <si>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</si>
  <si>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</si>
  <si>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</si>
  <si>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</si>
  <si>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</si>
  <si>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</si>
  <si>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</si>
  <si>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</si>
  <si>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</si>
  <si>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</si>
  <si>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</si>
  <si>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</si>
  <si>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</si>
  <si>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</si>
  <si>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</si>
  <si>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</si>
  <si>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</si>
  <si>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</si>
  <si>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</si>
  <si>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</si>
  <si>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</si>
  <si>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</si>
  <si>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</si>
  <si>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</si>
  <si>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</si>
  <si>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</si>
  <si>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</si>
  <si>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</si>
  <si>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</si>
  <si>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</si>
  <si>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</si>
  <si>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</si>
  <si>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</si>
  <si>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</si>
  <si>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</si>
  <si>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</si>
  <si>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</si>
  <si>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</si>
  <si>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</si>
  <si>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</si>
  <si>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</si>
  <si>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</si>
  <si>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</si>
  <si>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</si>
  <si>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</si>
  <si>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</si>
  <si>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</si>
  <si>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</si>
  <si>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</si>
  <si>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</si>
  <si>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</si>
  <si>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</si>
  <si>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</si>
  <si>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</si>
  <si>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</si>
  <si>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</si>
  <si>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</si>
  <si>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</si>
  <si>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</si>
  <si>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</si>
  <si>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</si>
  <si>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</si>
  <si>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</si>
  <si>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</si>
  <si>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</si>
  <si>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</si>
  <si>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</si>
  <si>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</si>
  <si>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</si>
  <si>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</si>
  <si>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</si>
  <si>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</si>
  <si>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</si>
  <si>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</si>
  <si>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</si>
  <si>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</si>
  <si>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</si>
  <si>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</si>
  <si>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</si>
  <si>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</si>
  <si>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</si>
  <si>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</si>
  <si>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</si>
  <si>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</si>
  <si>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</si>
  <si>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</si>
  <si>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</si>
  <si>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</si>
  <si>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</si>
  <si>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</si>
  <si>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</si>
  <si>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</si>
  <si>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</si>
  <si>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</si>
  <si>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</si>
  <si>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</si>
  <si>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</si>
  <si>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</si>
  <si>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</si>
  <si>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</si>
  <si>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</si>
  <si>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</si>
  <si>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</si>
  <si>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</si>
  <si>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</si>
  <si>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</si>
  <si>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</si>
  <si>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</si>
  <si>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</si>
  <si>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</si>
  <si>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</si>
  <si>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</si>
  <si>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</si>
  <si>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</si>
  <si>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</si>
  <si>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</si>
  <si>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</si>
  <si>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</si>
  <si>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</si>
  <si>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</si>
  <si>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</si>
  <si>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</si>
  <si>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</si>
  <si>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</si>
  <si>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</si>
  <si>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</si>
  <si>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</si>
  <si>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</si>
  <si>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</si>
  <si>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</si>
  <si>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</si>
  <si>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</si>
  <si>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</si>
  <si>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</si>
  <si>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</si>
  <si>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</si>
  <si>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</si>
  <si>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</si>
  <si>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</si>
  <si>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</si>
  <si>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</si>
  <si>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</si>
  <si>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</si>
  <si>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</si>
  <si>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</si>
  <si>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</si>
  <si>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</si>
  <si>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</si>
  <si>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</si>
  <si>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</si>
  <si>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</si>
  <si>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</si>
  <si>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</si>
  <si>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</si>
  <si>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</si>
  <si>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</si>
  <si>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</si>
  <si>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</si>
  <si>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</si>
  <si>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</si>
  <si>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</si>
  <si>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</si>
  <si>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</si>
  <si>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</si>
  <si>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</si>
  <si>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</si>
  <si>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</si>
  <si>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</si>
  <si>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</si>
  <si>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</si>
  <si>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</si>
  <si>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</si>
  <si>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</si>
  <si>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</si>
  <si>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</si>
  <si>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</si>
  <si>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</si>
  <si>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</si>
  <si>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</si>
  <si>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</si>
  <si>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</si>
  <si>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</si>
  <si>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</si>
  <si>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</si>
  <si>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</si>
  <si>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</si>
  <si>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</si>
  <si>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</si>
  <si>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</si>
  <si>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</si>
  <si>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</si>
  <si>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</si>
  <si>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</si>
  <si>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</si>
  <si>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</si>
  <si>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</si>
  <si>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</si>
  <si>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</si>
  <si>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</si>
  <si>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</si>
  <si>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</si>
  <si>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</si>
  <si>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</si>
  <si>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</si>
  <si>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</si>
  <si>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</si>
  <si>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</si>
  <si>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</si>
  <si>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</si>
  <si>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</si>
  <si>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</si>
  <si>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</si>
  <si>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</si>
  <si>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</si>
  <si>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</si>
  <si>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</si>
  <si>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</si>
  <si>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</si>
  <si>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</si>
  <si>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</si>
  <si>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</si>
  <si>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</si>
  <si>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</si>
  <si>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</si>
  <si>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</si>
  <si>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</si>
  <si>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</si>
  <si>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</si>
  <si>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</si>
  <si>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</si>
  <si>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</si>
  <si>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</si>
  <si>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</si>
  <si>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</si>
  <si>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</si>
  <si>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</si>
  <si>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</si>
  <si>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</si>
  <si>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</si>
  <si>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</si>
  <si>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</si>
  <si>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</si>
  <si>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</si>
  <si>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</si>
  <si>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</si>
  <si>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</si>
  <si>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</si>
  <si>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</si>
  <si>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</si>
  <si>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</si>
  <si>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</si>
  <si>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</si>
  <si>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</si>
  <si>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</si>
  <si>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</si>
  <si>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</si>
  <si>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</si>
  <si>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</si>
  <si>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</si>
  <si>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</si>
  <si>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</si>
  <si>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</si>
  <si>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</si>
  <si>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</si>
  <si>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</si>
  <si>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</si>
  <si>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</si>
  <si>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</si>
  <si>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</si>
  <si>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</si>
  <si>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</si>
  <si>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</si>
  <si>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</si>
  <si>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</si>
  <si>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</si>
  <si>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</si>
  <si>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</si>
  <si>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</si>
  <si>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</si>
  <si>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</si>
  <si>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</si>
  <si>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</si>
  <si>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</si>
  <si>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</si>
  <si>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</si>
  <si>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</si>
  <si>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</si>
  <si>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</si>
  <si>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</si>
  <si>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</si>
  <si>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</si>
  <si>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</si>
  <si>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</si>
  <si>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</si>
  <si>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</si>
  <si>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</si>
  <si>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</si>
  <si>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</si>
  <si>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</si>
  <si>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</si>
  <si>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</si>
  <si>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</si>
  <si>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</si>
  <si>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</si>
  <si>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</si>
  <si>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</si>
  <si>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</si>
  <si>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</si>
  <si>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</si>
  <si>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</si>
  <si>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</si>
  <si>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</si>
  <si>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</si>
  <si>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</si>
  <si>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</si>
  <si>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</si>
  <si>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</si>
  <si>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</si>
  <si>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</si>
  <si>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</si>
  <si>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</si>
  <si>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</si>
  <si>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</si>
  <si>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</si>
  <si>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</si>
  <si>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</si>
  <si>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</si>
  <si>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</si>
  <si>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</si>
  <si>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</si>
  <si>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</si>
  <si>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</si>
  <si>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</si>
  <si>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</si>
  <si>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</si>
  <si>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</si>
  <si>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</si>
  <si>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</si>
  <si>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</si>
  <si>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</si>
  <si>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</si>
  <si>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</si>
  <si>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</si>
  <si>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</si>
  <si>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</si>
  <si>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</si>
  <si>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</si>
  <si>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</si>
  <si>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</si>
  <si>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</si>
  <si>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</si>
  <si>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</si>
  <si>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</si>
  <si>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</si>
  <si>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</si>
  <si>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</si>
  <si>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</si>
  <si>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</si>
  <si>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</si>
  <si>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</si>
  <si>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</si>
  <si>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</si>
  <si>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</si>
  <si>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</si>
  <si>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</si>
  <si>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</si>
  <si>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</si>
  <si>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</si>
  <si>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</si>
  <si>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</si>
  <si>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</si>
  <si>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</si>
  <si>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</si>
  <si>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</si>
  <si>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</si>
  <si>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</si>
  <si>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</si>
  <si>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</si>
  <si>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</si>
  <si>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</si>
  <si>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</si>
  <si>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</si>
  <si>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</si>
  <si>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</si>
  <si>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</si>
  <si>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</si>
  <si>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</si>
  <si>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</si>
  <si>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</si>
  <si>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</si>
  <si>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</si>
  <si>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</si>
  <si>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</si>
  <si>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</si>
  <si>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</si>
  <si>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</si>
  <si>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</si>
  <si>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</si>
  <si>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</si>
  <si>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</si>
  <si>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</si>
  <si>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</si>
  <si>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</si>
  <si>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</si>
  <si>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</si>
  <si>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</si>
  <si>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</si>
  <si>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</si>
  <si>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</si>
  <si>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</si>
  <si>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</si>
  <si>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</si>
  <si>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</si>
  <si>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</si>
  <si>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</si>
  <si>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</si>
  <si>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</si>
  <si>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</si>
  <si>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</si>
  <si>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</si>
  <si>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</si>
  <si>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</si>
  <si>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</si>
  <si>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</si>
  <si>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</si>
  <si>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</si>
  <si>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</si>
  <si>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</si>
  <si>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</si>
  <si>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</si>
  <si>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</si>
  <si>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</si>
  <si>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</si>
  <si>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</si>
  <si>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</si>
  <si>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</si>
  <si>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</si>
  <si>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</si>
  <si>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</si>
  <si>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</si>
  <si>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</si>
  <si>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</si>
  <si>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</si>
  <si>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</si>
  <si>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</si>
  <si>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</si>
  <si>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</si>
  <si>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</si>
  <si>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</si>
  <si>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</si>
  <si>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</si>
  <si>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</si>
  <si>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</si>
  <si>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</si>
  <si>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</si>
  <si>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</si>
  <si>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</si>
  <si>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</si>
  <si>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</si>
  <si>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</si>
  <si>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</si>
  <si>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</si>
  <si>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</si>
  <si>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</si>
  <si>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</si>
  <si>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</si>
  <si>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</si>
  <si>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</si>
  <si>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</si>
  <si>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</si>
  <si>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</si>
  <si>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</si>
  <si>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</si>
  <si>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</si>
  <si>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</si>
  <si>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</si>
  <si>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</si>
  <si>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</si>
  <si>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</si>
  <si>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</si>
  <si>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</si>
  <si>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</si>
  <si>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</si>
  <si>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</si>
  <si>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</si>
  <si>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</si>
  <si>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</si>
  <si>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</si>
  <si>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</si>
  <si>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</si>
  <si>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</si>
  <si>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</si>
  <si>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</si>
  <si>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</si>
  <si>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</si>
  <si>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</si>
  <si>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</si>
  <si>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</si>
  <si>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</si>
  <si>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</si>
  <si>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</si>
  <si>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</si>
  <si>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</si>
  <si>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</si>
  <si>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</si>
  <si>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</si>
  <si>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</si>
  <si>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</si>
  <si>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</si>
  <si>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</si>
  <si>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</si>
  <si>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</si>
  <si>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</si>
  <si>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</si>
  <si>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</si>
  <si>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</si>
  <si>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</si>
  <si>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</si>
  <si>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</si>
  <si>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</si>
  <si>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</si>
  <si>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</si>
  <si>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</si>
  <si>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</si>
  <si>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</si>
  <si>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</si>
  <si>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</si>
  <si>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</si>
  <si>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</si>
  <si>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</si>
  <si>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</si>
  <si>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</si>
  <si>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</si>
  <si>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</si>
  <si>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</si>
  <si>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</si>
  <si>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</si>
  <si>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</si>
  <si>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</si>
  <si>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</si>
  <si>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</si>
  <si>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</si>
  <si>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</si>
  <si>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</si>
  <si>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</si>
  <si>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</si>
  <si>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</si>
  <si>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</si>
  <si>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</si>
  <si>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</si>
  <si>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</si>
  <si>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</si>
  <si>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</si>
  <si>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</si>
  <si>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</si>
  <si>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</si>
  <si>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</si>
  <si>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</si>
  <si>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</si>
  <si>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</si>
  <si>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</si>
  <si>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</si>
  <si>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</si>
  <si>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</si>
  <si>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</si>
  <si>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</si>
  <si>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</si>
  <si>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</si>
  <si>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</si>
  <si>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</si>
  <si>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</si>
  <si>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</si>
  <si>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</si>
  <si>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</si>
  <si>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</si>
  <si>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</si>
  <si>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</si>
  <si>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</si>
  <si>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</si>
  <si>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</si>
  <si>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</si>
  <si>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</si>
  <si>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</si>
  <si>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</si>
  <si>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</si>
  <si>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</si>
  <si>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</si>
  <si>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</si>
  <si>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</si>
  <si>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</si>
  <si>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</si>
  <si>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</si>
  <si>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</si>
  <si>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</si>
  <si>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</si>
  <si>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</si>
  <si>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</si>
  <si>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</si>
  <si>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</si>
  <si>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</si>
  <si>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</si>
  <si>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</si>
  <si>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</si>
  <si>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</si>
  <si>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</si>
  <si>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</si>
  <si>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</si>
  <si>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</si>
  <si>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</si>
  <si>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</si>
  <si>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</si>
  <si>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</si>
  <si>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</si>
  <si>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</si>
  <si>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</si>
  <si>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</si>
  <si>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</si>
  <si>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</si>
  <si>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</si>
  <si>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</si>
  <si>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</si>
  <si>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</si>
  <si>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</si>
  <si>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</si>
  <si>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</si>
  <si>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</si>
  <si>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</si>
  <si>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</si>
  <si>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</si>
  <si>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</si>
  <si>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</si>
  <si>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</si>
  <si>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</si>
  <si>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</si>
  <si>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</si>
  <si>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</si>
  <si>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</si>
  <si>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</si>
  <si>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</si>
  <si>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</si>
  <si>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</si>
  <si>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</si>
  <si>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</si>
  <si>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</si>
  <si>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</si>
  <si>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</si>
  <si>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</si>
  <si>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</si>
  <si>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</si>
  <si>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</si>
  <si>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</si>
  <si>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</si>
  <si>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</si>
  <si>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</si>
  <si>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</si>
  <si>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</si>
  <si>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</si>
  <si>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</si>
  <si>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</si>
  <si>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</si>
  <si>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</si>
  <si>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</si>
  <si>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</si>
  <si>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</si>
  <si>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</si>
  <si>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</si>
  <si>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</si>
  <si>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</si>
  <si>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</si>
  <si>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</si>
  <si>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</si>
  <si>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</si>
  <si>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</si>
  <si>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</si>
  <si>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</si>
  <si>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</si>
  <si>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</si>
  <si>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</si>
  <si>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</si>
  <si>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</si>
  <si>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</si>
  <si>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</si>
  <si>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</si>
  <si>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</si>
  <si>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</si>
  <si>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</si>
  <si>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</si>
  <si>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</si>
  <si>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</si>
  <si>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</si>
  <si>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</si>
  <si>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</si>
  <si>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</si>
  <si>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</si>
  <si>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</si>
  <si>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</si>
  <si>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</si>
  <si>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</si>
  <si>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</si>
  <si>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</si>
  <si>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</si>
  <si>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</si>
  <si>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</si>
  <si>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</si>
  <si>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</si>
  <si>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</si>
  <si>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</si>
  <si>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</si>
  <si>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</si>
  <si>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</si>
  <si>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</si>
  <si>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</si>
  <si>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</si>
  <si>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</si>
  <si>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</si>
  <si>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</si>
  <si>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</si>
  <si>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</si>
  <si>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</si>
  <si>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</si>
  <si>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</si>
  <si>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</si>
  <si>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</si>
  <si>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</si>
  <si>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</si>
  <si>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</si>
  <si>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</si>
  <si>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</si>
  <si>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</si>
  <si>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</si>
  <si>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</si>
  <si>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</si>
  <si>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</si>
  <si>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</si>
  <si>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</si>
  <si>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</si>
  <si>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</si>
  <si>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</si>
  <si>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</si>
  <si>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</si>
  <si>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</si>
  <si>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</si>
  <si>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</si>
  <si>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</si>
  <si>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</si>
  <si>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</si>
  <si>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</si>
  <si>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</si>
  <si>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</si>
  <si>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</si>
  <si>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</si>
  <si>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</si>
  <si>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</si>
  <si>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</si>
  <si>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</si>
  <si>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</si>
  <si>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</si>
  <si>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</si>
  <si>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</si>
  <si>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</si>
  <si>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</si>
  <si>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</si>
  <si>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</si>
  <si>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</si>
  <si>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</si>
  <si>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</si>
  <si>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</si>
  <si>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</si>
  <si>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</si>
  <si>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</si>
  <si>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</si>
  <si>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</si>
  <si>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</si>
  <si>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</si>
  <si>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</si>
  <si>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</si>
  <si>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</si>
  <si>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</si>
  <si>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</si>
  <si>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</si>
  <si>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</si>
  <si>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</si>
  <si>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</si>
  <si>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</si>
  <si>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</si>
  <si>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</si>
  <si>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</si>
  <si>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</si>
  <si>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</si>
  <si>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</si>
  <si>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</si>
  <si>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</si>
  <si>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</si>
  <si>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</si>
  <si>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</si>
  <si>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</si>
  <si>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</si>
  <si>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</si>
  <si>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</si>
  <si>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</si>
  <si>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</si>
  <si>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</si>
  <si>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</si>
  <si>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</si>
  <si>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</si>
  <si>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</si>
  <si>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</si>
  <si>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</si>
  <si>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</si>
  <si>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</si>
  <si>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</si>
  <si>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</si>
  <si>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</si>
  <si>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</si>
  <si>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</si>
  <si>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</si>
  <si>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</si>
  <si>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</si>
  <si>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</si>
  <si>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</si>
  <si>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</si>
  <si>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</si>
  <si>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</si>
  <si>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</si>
  <si>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</si>
  <si>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</si>
  <si>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</si>
  <si>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</si>
  <si>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</si>
  <si>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</si>
  <si>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</si>
  <si>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</si>
  <si>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</si>
  <si>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</si>
  <si>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</si>
  <si>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</si>
  <si>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</si>
  <si>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</si>
  <si>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</si>
  <si>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</si>
  <si>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</si>
  <si>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</si>
  <si>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</si>
  <si>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</si>
  <si>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</si>
  <si>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</si>
  <si>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</si>
  <si>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</si>
  <si>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</si>
  <si>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</si>
  <si>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</si>
  <si>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</si>
  <si>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</si>
  <si>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</si>
  <si>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</si>
  <si>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</si>
  <si>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</si>
  <si>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</si>
  <si>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</si>
  <si>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</si>
  <si>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</si>
  <si>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</si>
  <si>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</si>
  <si>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</si>
  <si>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</si>
  <si>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</si>
  <si>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</si>
  <si>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</si>
  <si>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</si>
  <si>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</si>
  <si>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</si>
  <si>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</si>
  <si>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</si>
  <si>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</si>
  <si>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</si>
  <si>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</si>
  <si>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</si>
  <si>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</si>
  <si>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</si>
  <si>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</si>
  <si>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</si>
  <si>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</si>
  <si>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</si>
  <si>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</si>
  <si>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</si>
  <si>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</si>
  <si>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</si>
  <si>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</si>
  <si>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</si>
  <si>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</si>
  <si>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</si>
  <si>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</si>
  <si>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</si>
  <si>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</si>
  <si>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</si>
  <si>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</si>
  <si>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</si>
  <si>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</si>
  <si>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</si>
  <si>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</si>
  <si>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</si>
  <si>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</si>
  <si>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</si>
  <si>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</si>
  <si>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</si>
  <si>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</si>
  <si>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</si>
  <si>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</si>
  <si>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</si>
  <si>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</si>
  <si>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</si>
  <si>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</si>
  <si>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</si>
  <si>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</si>
  <si>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</si>
  <si>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</si>
  <si>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</si>
  <si>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</si>
  <si>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</si>
  <si>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</si>
  <si>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</si>
  <si>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</si>
  <si>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</si>
  <si>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</si>
  <si>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</si>
  <si>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</si>
  <si>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</si>
  <si>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</si>
  <si>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</si>
  <si>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</si>
  <si>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</si>
  <si>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</si>
  <si>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</si>
  <si>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</si>
  <si>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</si>
  <si>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</si>
  <si>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</si>
  <si>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</si>
  <si>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</si>
  <si>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</si>
  <si>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</si>
  <si>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</si>
  <si>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</si>
  <si>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</si>
  <si>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</si>
  <si>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</si>
  <si>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</si>
  <si>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</si>
  <si>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</si>
  <si>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</si>
  <si>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</si>
  <si>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</si>
  <si>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</si>
  <si>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</si>
  <si>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</si>
  <si>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</si>
  <si>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</si>
  <si>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</si>
  <si>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</si>
  <si>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</si>
  <si>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</si>
  <si>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</si>
  <si>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</si>
  <si>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</si>
  <si>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</si>
  <si>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</si>
  <si>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</si>
  <si>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</si>
  <si>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</si>
  <si>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</si>
  <si>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</si>
  <si>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</si>
  <si>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</si>
  <si>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</si>
  <si>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</si>
  <si>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</si>
  <si>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</si>
  <si>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</si>
  <si>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</si>
  <si>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</si>
  <si>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</si>
  <si>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</si>
  <si>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</si>
  <si>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</si>
  <si>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</si>
  <si>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</si>
  <si>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</si>
  <si>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</si>
  <si>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</si>
  <si>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</si>
  <si>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</si>
  <si>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</si>
  <si>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</si>
  <si>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</si>
  <si>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</si>
  <si>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</si>
  <si>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</si>
  <si>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</si>
  <si>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</si>
  <si>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</si>
  <si>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</si>
  <si>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</si>
  <si>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</si>
  <si>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</si>
  <si>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</si>
  <si>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</si>
  <si>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</si>
  <si>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</si>
  <si>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</si>
  <si>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</si>
  <si>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</si>
  <si>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</si>
  <si>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</si>
  <si>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</si>
  <si>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</si>
  <si>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</si>
  <si>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</si>
  <si>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</si>
  <si>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</si>
  <si>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</si>
  <si>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</si>
  <si>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</si>
  <si>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</si>
  <si>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</si>
  <si>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</si>
  <si>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</si>
  <si>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</si>
  <si>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</si>
  <si>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</si>
  <si>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</si>
  <si>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</si>
  <si>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</si>
  <si>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</si>
  <si>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</si>
  <si>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</si>
  <si>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</si>
  <si>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</si>
  <si>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</si>
  <si>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</si>
  <si>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</si>
  <si>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</si>
  <si>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</si>
  <si>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</si>
  <si>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</si>
  <si>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</si>
  <si>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</si>
  <si>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</si>
  <si>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</si>
  <si>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</si>
  <si>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</si>
  <si>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</si>
  <si>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</si>
  <si>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</si>
  <si>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</si>
  <si>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</si>
  <si>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</si>
  <si>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</si>
  <si>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</si>
  <si>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</si>
  <si>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</si>
  <si>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</si>
  <si>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</si>
  <si>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</si>
  <si>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</si>
  <si>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</si>
  <si>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</si>
  <si>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</si>
  <si>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</si>
  <si>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</si>
  <si>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</si>
  <si>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</si>
  <si>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</si>
  <si>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</si>
  <si>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</si>
  <si>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</si>
  <si>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</si>
  <si>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</si>
  <si>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</si>
  <si>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</si>
  <si>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</si>
  <si>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</si>
  <si>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</si>
  <si>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</si>
  <si>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</si>
  <si>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</si>
  <si>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</si>
  <si>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</si>
  <si>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</si>
  <si>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</si>
  <si>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</si>
  <si>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</si>
  <si>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</si>
  <si>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</si>
  <si>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</si>
  <si>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</si>
  <si>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</si>
  <si>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</si>
  <si>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</si>
  <si>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</si>
  <si>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</si>
  <si>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</si>
  <si>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</si>
  <si>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</si>
  <si>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</si>
  <si>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</si>
  <si>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</si>
  <si>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</si>
  <si>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</si>
  <si>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</si>
  <si>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</si>
  <si>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</si>
  <si>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</si>
  <si>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</si>
  <si>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</si>
  <si>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</si>
  <si>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</si>
  <si>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</si>
  <si>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</si>
  <si>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</si>
  <si>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</si>
  <si>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</si>
  <si>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</si>
  <si>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</si>
  <si>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</si>
  <si>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</si>
  <si>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</si>
  <si>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</si>
  <si>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</si>
  <si>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</si>
  <si>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</si>
  <si>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</si>
  <si>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</si>
  <si>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</si>
  <si>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</si>
  <si>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</si>
  <si>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</si>
  <si>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</si>
  <si>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</si>
  <si>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</si>
  <si>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</si>
  <si>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</si>
  <si>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</si>
  <si>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</si>
  <si>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</si>
  <si>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</si>
  <si>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</si>
  <si>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</si>
  <si>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</si>
  <si>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</si>
  <si>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</si>
  <si>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</si>
  <si>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</si>
  <si>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</si>
  <si>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</si>
  <si>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</si>
  <si>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</si>
  <si>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</si>
  <si>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</si>
  <si>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</si>
  <si>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</si>
  <si>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</si>
  <si>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</si>
  <si>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</si>
  <si>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</si>
  <si>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</si>
  <si>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</si>
  <si>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</si>
  <si>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</si>
  <si>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</si>
  <si>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</si>
  <si>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</si>
  <si>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</si>
  <si>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</si>
  <si>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</si>
  <si>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</si>
  <si>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</si>
  <si>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</si>
  <si>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</si>
  <si>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</si>
  <si>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</si>
  <si>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</si>
  <si>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</si>
  <si>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</si>
  <si>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</si>
  <si>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</si>
  <si>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</si>
  <si>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</si>
  <si>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</si>
  <si>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</si>
  <si>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</si>
  <si>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</si>
  <si>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</si>
  <si>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</si>
  <si>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</si>
  <si>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</si>
  <si>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</si>
  <si>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</si>
  <si>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</si>
  <si>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</si>
  <si>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</si>
  <si>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</si>
  <si>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</si>
  <si>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</si>
  <si>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</si>
  <si>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</si>
  <si>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</si>
  <si>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</si>
  <si>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</si>
  <si>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</si>
  <si>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</si>
  <si>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</si>
  <si>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</si>
  <si>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</si>
  <si>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</si>
  <si>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</si>
  <si>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</si>
  <si>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</si>
  <si>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</si>
  <si>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</si>
  <si>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</si>
  <si>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</si>
  <si>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</si>
  <si>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</si>
  <si>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</si>
  <si>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</si>
  <si>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</si>
  <si>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</si>
  <si>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</si>
  <si>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</si>
  <si>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</si>
  <si>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</si>
  <si>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</si>
  <si>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</si>
  <si>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</si>
  <si>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</si>
  <si>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</si>
  <si>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</si>
  <si>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</si>
  <si>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</si>
  <si>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</si>
  <si>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</si>
  <si>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</si>
  <si>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</si>
  <si>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</si>
  <si>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</si>
  <si>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</si>
  <si>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</si>
  <si>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</si>
  <si>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</si>
  <si>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</si>
  <si>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</si>
  <si>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</si>
  <si>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</si>
  <si>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</si>
  <si>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</si>
  <si>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</si>
  <si>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</si>
  <si>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</si>
  <si>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</si>
  <si>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</si>
  <si>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</si>
  <si>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</si>
  <si>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</si>
  <si>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</si>
  <si>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</si>
  <si>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</si>
  <si>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</si>
  <si>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</si>
  <si>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</si>
  <si>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</si>
  <si>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</si>
  <si>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</si>
  <si>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</si>
  <si>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</si>
  <si>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</si>
  <si>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</si>
  <si>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</si>
  <si>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</si>
  <si>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</si>
  <si>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</si>
  <si>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</si>
  <si>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</si>
  <si>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</si>
  <si>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</si>
  <si>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</si>
  <si>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</si>
  <si>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</si>
  <si>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</si>
  <si>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</si>
  <si>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</si>
  <si>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</si>
  <si>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</si>
  <si>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</si>
  <si>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</si>
  <si>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</si>
  <si>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</si>
  <si>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</si>
  <si>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</si>
  <si>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</si>
  <si>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</si>
  <si>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</si>
  <si>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</si>
  <si>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</si>
  <si>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</si>
  <si>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</si>
  <si>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</si>
  <si>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</si>
  <si>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</si>
  <si>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</si>
  <si>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</si>
  <si>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</si>
  <si>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</si>
  <si>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</si>
  <si>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</si>
  <si>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</si>
  <si>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</si>
  <si>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</si>
  <si>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</si>
  <si>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</si>
  <si>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</si>
  <si>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</si>
  <si>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</si>
  <si>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</si>
  <si>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</si>
  <si>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</si>
  <si>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</si>
  <si>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</si>
  <si>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</si>
  <si>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</si>
  <si>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</si>
  <si>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</si>
  <si>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</si>
  <si>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</si>
  <si>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</si>
  <si>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</si>
  <si>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</si>
  <si>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</si>
  <si>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</si>
  <si>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</si>
  <si>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</si>
  <si>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</si>
  <si>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</si>
  <si>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</si>
  <si>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</si>
  <si>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</si>
  <si>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</si>
  <si>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</si>
  <si>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</si>
  <si>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</si>
  <si>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</si>
  <si>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</si>
  <si>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</si>
  <si>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</si>
  <si>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</si>
  <si>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</si>
  <si>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</si>
  <si>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</si>
  <si>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</si>
  <si>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</si>
  <si>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</si>
  <si>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</si>
  <si>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</si>
  <si>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</si>
  <si>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</si>
  <si>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</si>
  <si>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</si>
  <si>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</si>
  <si>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</si>
  <si>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</si>
  <si>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</si>
  <si>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</si>
  <si>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</si>
  <si>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</si>
  <si>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</si>
  <si>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</si>
  <si>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</si>
  <si>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</si>
  <si>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</si>
  <si>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</si>
  <si>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</si>
  <si>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</si>
  <si>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</si>
  <si>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</si>
  <si>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</si>
  <si>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</si>
  <si>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</si>
  <si>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</si>
  <si>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</si>
  <si>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</si>
  <si>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</si>
  <si>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</si>
  <si>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</si>
  <si>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</si>
  <si>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</si>
  <si>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</si>
  <si>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</si>
  <si>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</si>
  <si>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</si>
  <si>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</si>
  <si>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</si>
  <si>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</si>
  <si>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</si>
  <si>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</si>
  <si>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</si>
  <si>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</si>
  <si>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</si>
  <si>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</si>
  <si>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</si>
  <si>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</si>
  <si>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</si>
  <si>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</si>
  <si>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</si>
  <si>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</si>
  <si>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</si>
  <si>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</si>
  <si>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</si>
  <si>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</si>
  <si>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</si>
  <si>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</si>
  <si>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</si>
  <si>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</si>
  <si>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</si>
  <si>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</si>
  <si>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</si>
  <si>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</si>
  <si>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</si>
  <si>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</si>
  <si>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</si>
  <si>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</si>
  <si>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</si>
  <si>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</si>
  <si>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</si>
  <si>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</si>
  <si>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</si>
  <si>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</si>
  <si>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</si>
  <si>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</si>
  <si>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</si>
  <si>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</si>
  <si>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</si>
  <si>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</si>
  <si>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</si>
  <si>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</si>
  <si>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</si>
  <si>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</si>
  <si>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</si>
  <si>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</si>
  <si>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</si>
  <si>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</si>
  <si>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</si>
  <si>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</si>
  <si>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</si>
  <si>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</si>
  <si>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</si>
  <si>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</si>
  <si>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</si>
  <si>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</si>
  <si>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</si>
  <si>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</si>
  <si>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</si>
  <si>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</si>
  <si>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</si>
  <si>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</si>
  <si>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</si>
  <si>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</si>
  <si>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</si>
  <si>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</si>
  <si>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</si>
  <si>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</si>
  <si>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</si>
  <si>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</si>
  <si>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</si>
  <si>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</si>
  <si>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</si>
  <si>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</si>
  <si>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</si>
  <si>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</si>
  <si>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</si>
  <si>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</si>
  <si>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</si>
  <si>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</si>
  <si>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</si>
  <si>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</si>
  <si>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</si>
  <si>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</si>
  <si>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</si>
  <si>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</si>
  <si>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</si>
  <si>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</si>
  <si>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</si>
  <si>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</si>
  <si>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</si>
  <si>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</si>
  <si>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</si>
  <si>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</si>
  <si>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</si>
  <si>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</si>
  <si>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</si>
  <si>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</si>
  <si>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</si>
  <si>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</si>
  <si>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</si>
  <si>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</si>
  <si>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</si>
  <si>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</si>
  <si>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</si>
  <si>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</si>
  <si>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</si>
  <si>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</si>
  <si>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</si>
  <si>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</si>
  <si>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</si>
  <si>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</si>
  <si>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</si>
  <si>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</si>
  <si>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</si>
  <si>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</si>
  <si>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</si>
  <si>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</si>
  <si>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</si>
  <si>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</si>
  <si>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</si>
  <si>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</si>
  <si>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</si>
  <si>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</si>
  <si>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</si>
  <si>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</si>
  <si>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</si>
  <si>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</si>
  <si>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</si>
  <si>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</si>
  <si>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</si>
  <si>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</si>
  <si>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</si>
  <si>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</si>
  <si>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</si>
  <si>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</si>
  <si>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</si>
  <si>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</si>
  <si>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</si>
  <si>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</si>
  <si>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</si>
  <si>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</si>
  <si>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</si>
  <si>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</si>
  <si>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</si>
  <si>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</si>
  <si>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</si>
  <si>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</si>
  <si>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</si>
  <si>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</si>
  <si>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</si>
  <si>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</si>
  <si>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</si>
  <si>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</si>
  <si>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</si>
  <si>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</si>
  <si>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</si>
  <si>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</si>
  <si>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</si>
  <si>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</si>
  <si>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</si>
  <si>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</si>
  <si>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</si>
  <si>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</si>
  <si>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</si>
  <si>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</si>
  <si>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</si>
  <si>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</si>
  <si>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</si>
  <si>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</si>
  <si>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</si>
  <si>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</si>
  <si>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</si>
  <si>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</si>
  <si>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</si>
  <si>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</si>
  <si>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</si>
  <si>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</si>
  <si>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</si>
  <si>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</si>
  <si>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</si>
  <si>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</si>
  <si>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</si>
  <si>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</si>
  <si>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</si>
  <si>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</si>
  <si>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</si>
  <si>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</si>
  <si>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</si>
  <si>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</si>
  <si>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</si>
  <si>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</si>
  <si>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</si>
  <si>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</si>
  <si>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</si>
  <si>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</si>
  <si>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</si>
  <si>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</si>
  <si>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</si>
  <si>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</si>
  <si>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</si>
  <si>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</si>
  <si>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</si>
  <si>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</si>
  <si>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</si>
  <si>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</si>
  <si>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</si>
  <si>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</si>
  <si>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</si>
  <si>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</si>
  <si>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</si>
  <si>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</si>
  <si>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</si>
  <si>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</si>
  <si>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</si>
  <si>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</si>
  <si>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</si>
  <si>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</si>
  <si>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</si>
  <si>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</si>
  <si>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</si>
  <si>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</si>
  <si>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</si>
  <si>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</si>
  <si>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</si>
  <si>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</si>
  <si>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</si>
  <si>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</si>
  <si>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</si>
  <si>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</si>
  <si>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</si>
  <si>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</si>
  <si>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</si>
  <si>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</si>
  <si>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</si>
  <si>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</si>
  <si>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</si>
  <si>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</si>
  <si>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</si>
  <si>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</si>
  <si>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</si>
  <si>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</si>
  <si>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</si>
  <si>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</si>
  <si>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</si>
  <si>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</si>
  <si>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</si>
  <si>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</si>
  <si>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</si>
  <si>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</si>
  <si>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</si>
  <si>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</si>
  <si>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</si>
  <si>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</si>
  <si>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</si>
  <si>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</si>
  <si>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</si>
  <si>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</si>
  <si>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</si>
  <si>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</si>
  <si>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</si>
  <si>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</si>
  <si>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</si>
  <si>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</si>
  <si>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</si>
  <si>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</si>
  <si>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</si>
  <si>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</si>
  <si>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</si>
  <si>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</si>
  <si>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</si>
  <si>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</si>
  <si>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</si>
  <si>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</si>
  <si>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</si>
  <si>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</si>
  <si>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</si>
  <si>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</si>
  <si>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</si>
  <si>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</si>
  <si>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</si>
  <si>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</si>
  <si>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</si>
  <si>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</si>
  <si>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</si>
  <si>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</si>
  <si>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</si>
  <si>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</si>
  <si>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</si>
  <si>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</si>
  <si>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</si>
  <si>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</si>
  <si>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</si>
  <si>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</si>
  <si>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</si>
  <si>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</si>
  <si>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</si>
  <si>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</si>
  <si>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</si>
  <si>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</si>
  <si>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</si>
  <si>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</si>
  <si>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</si>
  <si>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</si>
  <si>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</si>
  <si>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</si>
  <si>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</si>
  <si>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</si>
  <si>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</si>
  <si>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</si>
  <si>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</si>
  <si>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</si>
  <si>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</si>
  <si>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</si>
  <si>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</si>
  <si>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</si>
  <si>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</si>
  <si>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</si>
  <si>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</si>
  <si>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</si>
  <si>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</si>
  <si>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</si>
  <si>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</si>
  <si>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</si>
  <si>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</si>
  <si>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</si>
  <si>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</si>
  <si>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</si>
  <si>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</si>
  <si>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</si>
  <si>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</si>
  <si>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</si>
  <si>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</si>
  <si>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</si>
  <si>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</si>
  <si>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</si>
  <si>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</si>
  <si>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</si>
  <si>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</si>
  <si>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</si>
  <si>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</si>
  <si>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</si>
  <si>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</si>
  <si>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</si>
  <si>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</si>
  <si>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</si>
  <si>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</si>
  <si>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</si>
  <si>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</si>
  <si>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</si>
  <si>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</si>
  <si>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</si>
  <si>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</si>
  <si>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</si>
  <si>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</si>
  <si>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</si>
  <si>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</si>
  <si>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</si>
  <si>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</si>
  <si>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</si>
  <si>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</si>
  <si>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</si>
  <si>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</si>
  <si>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</si>
  <si>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</si>
  <si>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</si>
  <si>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</si>
  <si>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</si>
  <si>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</si>
  <si>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</si>
  <si>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</si>
  <si>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</si>
  <si>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</si>
  <si>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</si>
  <si>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</si>
  <si>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</si>
  <si>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</si>
  <si>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</si>
  <si>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</si>
  <si>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</si>
  <si>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</si>
  <si>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</si>
  <si>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</si>
  <si>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</si>
  <si>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</si>
  <si>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</si>
  <si>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</si>
  <si>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</si>
  <si>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</si>
  <si>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</si>
  <si>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</si>
  <si>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</si>
  <si>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</si>
  <si>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</si>
  <si>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</si>
  <si>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</si>
  <si>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</si>
  <si>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</si>
  <si>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</si>
  <si>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</si>
  <si>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</si>
  <si>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</si>
  <si>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</si>
  <si>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</si>
  <si>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</si>
  <si>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</si>
  <si>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</si>
  <si>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</si>
  <si>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</si>
  <si>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</si>
  <si>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</si>
  <si>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</si>
  <si>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</si>
  <si>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</si>
  <si>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</si>
  <si>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</si>
  <si>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</si>
  <si>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</si>
  <si>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</si>
  <si>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</si>
  <si>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</si>
  <si>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</si>
  <si>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</si>
  <si>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</si>
  <si>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</si>
  <si>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</si>
  <si>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</si>
  <si>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</si>
  <si>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</si>
  <si>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</si>
  <si>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</si>
  <si>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</si>
  <si>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</si>
  <si>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</si>
  <si>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</si>
  <si>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</si>
  <si>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</si>
  <si>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</si>
  <si>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</si>
  <si>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</si>
  <si>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</si>
  <si>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</si>
  <si>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</si>
  <si>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</si>
  <si>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</si>
  <si>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</si>
  <si>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</si>
  <si>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</si>
  <si>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</si>
  <si>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</si>
  <si>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</si>
  <si>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</si>
  <si>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</si>
  <si>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</si>
  <si>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</si>
  <si>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</si>
  <si>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</si>
  <si>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</si>
  <si>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</si>
  <si>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</si>
  <si>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</si>
  <si>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</si>
  <si>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</si>
  <si>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</si>
  <si>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</si>
  <si>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</si>
  <si>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</si>
  <si>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</si>
  <si>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</si>
  <si>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</si>
  <si>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</si>
  <si>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</si>
  <si>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</si>
  <si>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</si>
  <si>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</si>
  <si>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</si>
  <si>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</si>
  <si>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</si>
  <si>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</si>
  <si>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</si>
  <si>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</si>
  <si>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</si>
  <si>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</si>
  <si>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</si>
  <si>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</si>
  <si>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</si>
  <si>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</si>
  <si>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</si>
  <si>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</si>
  <si>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</si>
  <si>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</si>
  <si>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</si>
  <si>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</si>
  <si>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</si>
  <si>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</si>
  <si>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</si>
  <si>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</si>
  <si>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</si>
  <si>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</si>
  <si>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</si>
  <si>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</si>
  <si>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</si>
  <si>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</si>
  <si>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</si>
  <si>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</si>
  <si>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</si>
  <si>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</si>
  <si>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</si>
  <si>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</si>
  <si>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</si>
  <si>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</si>
  <si>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</si>
  <si>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</si>
  <si>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</si>
  <si>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</si>
  <si>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</si>
  <si>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</si>
  <si>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</si>
  <si>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</si>
  <si>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</si>
  <si>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</si>
  <si>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</si>
  <si>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</si>
  <si>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</si>
  <si>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</si>
  <si>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</si>
  <si>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</si>
  <si>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</si>
  <si>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</si>
  <si>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</si>
  <si>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</si>
  <si>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</si>
  <si>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</si>
  <si>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</si>
  <si>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</si>
  <si>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</si>
  <si>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</si>
  <si>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</si>
  <si>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</si>
  <si>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</si>
  <si>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</si>
  <si>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</si>
  <si>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</si>
  <si>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</si>
  <si>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</si>
  <si>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</si>
  <si>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</si>
  <si>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</si>
  <si>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</si>
  <si>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</si>
  <si>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</si>
  <si>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</si>
  <si>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</si>
  <si>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</si>
  <si>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</si>
  <si>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</si>
  <si>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</si>
  <si>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</si>
  <si>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</si>
  <si>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</si>
  <si>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</si>
  <si>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</si>
  <si>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</si>
  <si>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</si>
  <si>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</si>
  <si>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</si>
  <si>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</si>
  <si>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</si>
  <si>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</si>
  <si>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</si>
  <si>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</si>
  <si>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</si>
  <si>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</si>
  <si>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</si>
  <si>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</si>
  <si>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</si>
  <si>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</si>
  <si>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</si>
  <si>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</si>
  <si>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</si>
  <si>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</si>
  <si>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</si>
  <si>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</si>
  <si>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</si>
  <si>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</si>
  <si>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</si>
  <si>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</si>
  <si>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</si>
  <si>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</si>
  <si>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</si>
  <si>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</si>
  <si>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</si>
  <si>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</si>
  <si>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</si>
  <si>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</si>
  <si>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</si>
  <si>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</si>
  <si>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</si>
  <si>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</si>
  <si>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</si>
  <si>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</si>
  <si>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</si>
  <si>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</si>
  <si>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</si>
  <si>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</si>
  <si>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</si>
  <si>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</si>
  <si>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</si>
  <si>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</si>
  <si>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</si>
  <si>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</si>
  <si>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</si>
  <si>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</si>
  <si>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</si>
  <si>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</si>
  <si>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</si>
  <si>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</si>
  <si>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</si>
  <si>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</si>
  <si>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</si>
  <si>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</si>
  <si>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</si>
  <si>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</si>
  <si>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</si>
  <si>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</si>
  <si>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</si>
  <si>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</si>
  <si>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</si>
  <si>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</si>
  <si>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</si>
  <si>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</si>
  <si>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</si>
  <si>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</si>
  <si>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</si>
  <si>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</si>
  <si>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</si>
  <si>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</si>
  <si>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</si>
  <si>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</si>
  <si>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</si>
  <si>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</si>
  <si>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</si>
  <si>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</si>
  <si>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</si>
  <si>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</si>
  <si>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</si>
  <si>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</si>
  <si>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</si>
  <si>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</si>
  <si>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</si>
  <si>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</si>
  <si>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</si>
  <si>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</si>
  <si>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</si>
  <si>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</si>
  <si>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</si>
  <si>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</si>
  <si>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</si>
  <si>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</si>
  <si>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</si>
  <si>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</si>
  <si>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</si>
  <si>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</si>
  <si>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</si>
  <si>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</si>
  <si>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</si>
  <si>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</si>
  <si>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</si>
  <si>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</si>
  <si>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</si>
  <si>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</si>
  <si>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</si>
  <si>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</si>
  <si>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</si>
  <si>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</si>
  <si>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</si>
  <si>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</si>
  <si>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</si>
  <si>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</si>
  <si>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</si>
  <si>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</si>
  <si>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</si>
  <si>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</si>
  <si>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</si>
  <si>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</si>
  <si>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</si>
  <si>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</si>
  <si>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</si>
  <si>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</si>
  <si>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</si>
  <si>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</si>
  <si>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</si>
  <si>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</si>
  <si>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</si>
  <si>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</si>
  <si>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</si>
  <si>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</si>
  <si>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</si>
  <si>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</si>
  <si>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</si>
  <si>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</si>
  <si>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</si>
  <si>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</si>
  <si>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</si>
  <si>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</si>
  <si>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</si>
  <si>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</si>
  <si>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</si>
  <si>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</si>
  <si>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</si>
  <si>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</si>
  <si>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</si>
  <si>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</si>
  <si>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</si>
  <si>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</si>
  <si>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</si>
  <si>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</si>
  <si>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</si>
  <si>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</si>
  <si>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</si>
  <si>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</si>
  <si>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</si>
  <si>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</si>
  <si>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</si>
  <si>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</si>
  <si>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</si>
  <si>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</si>
  <si>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</si>
  <si>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</si>
  <si>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</si>
  <si>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</si>
  <si>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</si>
  <si>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</si>
  <si>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</si>
  <si>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</si>
  <si>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</si>
  <si>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</si>
  <si>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</si>
  <si>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</si>
  <si>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</si>
  <si>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</si>
  <si>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</si>
  <si>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</si>
  <si>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</si>
  <si>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</si>
  <si>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</si>
  <si>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</si>
  <si>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</si>
  <si>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</si>
  <si>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</si>
  <si>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</si>
  <si>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</si>
  <si>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</si>
  <si>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</si>
  <si>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</si>
  <si>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</si>
  <si>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</si>
  <si>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</si>
  <si>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</si>
  <si>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</si>
  <si>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</si>
  <si>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</si>
  <si>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</si>
  <si>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</si>
  <si>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</si>
  <si>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</si>
  <si>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</si>
  <si>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</si>
  <si>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</si>
  <si>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</si>
  <si>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</si>
  <si>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</si>
  <si>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</si>
  <si>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</si>
  <si>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</si>
  <si>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</si>
  <si>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</si>
  <si>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</si>
  <si>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</si>
  <si>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</si>
  <si>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</si>
  <si>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</si>
  <si>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</si>
  <si>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</si>
  <si>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</si>
  <si>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</si>
  <si>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</si>
  <si>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</si>
  <si>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</si>
  <si>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</si>
  <si>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</si>
  <si>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</si>
  <si>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</si>
  <si>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</si>
  <si>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</si>
  <si>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</si>
  <si>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</si>
  <si>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</si>
  <si>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</si>
  <si>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</si>
  <si>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</si>
  <si>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</si>
  <si>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</si>
  <si>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</si>
  <si>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</si>
  <si>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</si>
  <si>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</si>
  <si>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</si>
  <si>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</si>
  <si>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</si>
  <si>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</si>
  <si>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</si>
  <si>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</si>
  <si>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</si>
  <si>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</si>
  <si>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</si>
  <si>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</si>
  <si>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</si>
  <si>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</si>
  <si>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</si>
  <si>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</si>
  <si>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</si>
  <si>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</si>
  <si>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</si>
  <si>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</si>
  <si>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</si>
  <si>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</si>
  <si>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</si>
  <si>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</si>
  <si>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</si>
  <si>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</si>
  <si>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</si>
  <si>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</si>
  <si>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</si>
  <si>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</si>
  <si>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</si>
  <si>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</si>
  <si>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</si>
  <si>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</si>
  <si>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</si>
  <si>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</si>
  <si>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</si>
  <si>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</si>
  <si>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</si>
  <si>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</si>
  <si>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</si>
  <si>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</si>
  <si>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</si>
  <si>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</si>
  <si>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</si>
  <si>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</si>
  <si>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</si>
  <si>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</si>
  <si>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</si>
  <si>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</si>
  <si>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</si>
  <si>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</si>
  <si>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</si>
  <si>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</si>
  <si>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</si>
  <si>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</si>
  <si>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</si>
  <si>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</si>
  <si>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</si>
  <si>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</si>
  <si>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</si>
  <si>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</si>
  <si>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</si>
  <si>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</si>
  <si>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</si>
  <si>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</si>
  <si>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</si>
  <si>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</si>
  <si>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</si>
  <si>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</si>
  <si>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</si>
  <si>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</si>
  <si>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</si>
  <si>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</si>
  <si>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</si>
  <si>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</si>
  <si>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</si>
  <si>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</si>
  <si>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</si>
  <si>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</si>
  <si>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</si>
  <si>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</si>
  <si>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</si>
  <si>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</si>
  <si>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</si>
  <si>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</si>
  <si>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</si>
  <si>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</si>
  <si>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</si>
  <si>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</si>
  <si>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</si>
  <si>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</si>
  <si>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</si>
  <si>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</si>
  <si>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</si>
  <si>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</si>
  <si>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</si>
  <si>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</si>
  <si>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</si>
  <si>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</si>
  <si>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</si>
  <si>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</si>
  <si>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</si>
  <si>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</si>
  <si>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</si>
  <si>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</si>
  <si>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</si>
  <si>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</si>
  <si>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</si>
  <si>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</si>
  <si>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</si>
  <si>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</si>
  <si>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</si>
  <si>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</si>
  <si>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</si>
  <si>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</si>
  <si>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</si>
  <si>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</si>
  <si>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</si>
  <si>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</si>
  <si>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</si>
  <si>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</si>
  <si>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</si>
  <si>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</si>
  <si>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</si>
  <si>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</si>
  <si>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</si>
  <si>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</si>
  <si>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</si>
  <si>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</si>
  <si>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</si>
  <si>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</si>
  <si>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</si>
  <si>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</si>
  <si>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</si>
  <si>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</si>
  <si>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</si>
  <si>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</si>
  <si>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</si>
  <si>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</si>
  <si>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</si>
  <si>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</si>
  <si>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</si>
  <si>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</si>
  <si>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</si>
  <si>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</si>
  <si>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</si>
  <si>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</si>
  <si>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</si>
  <si>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</si>
  <si>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</si>
  <si>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</si>
  <si>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</si>
  <si>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</si>
  <si>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</si>
  <si>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</si>
  <si>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</si>
  <si>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</si>
  <si>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</si>
  <si>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</si>
  <si>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</si>
  <si>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</si>
  <si>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</si>
  <si>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</si>
  <si>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</si>
  <si>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</si>
  <si>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</si>
  <si>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</si>
  <si>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</si>
  <si>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</si>
  <si>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</si>
  <si>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</si>
  <si>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</si>
  <si>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</si>
  <si>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</si>
  <si>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</si>
  <si>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</si>
  <si>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</si>
  <si>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</si>
  <si>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</si>
  <si>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</si>
  <si>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</si>
  <si>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</si>
  <si>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</si>
  <si>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</si>
  <si>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</si>
  <si>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</si>
  <si>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</si>
  <si>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</si>
  <si>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</si>
  <si>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</si>
  <si>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</si>
  <si>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</si>
  <si>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</si>
  <si>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</si>
  <si>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</si>
  <si>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</si>
  <si>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</si>
  <si>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</si>
  <si>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</si>
  <si>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</si>
  <si>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</si>
  <si>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</si>
  <si>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</si>
  <si>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</si>
  <si>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</si>
  <si>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</si>
  <si>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</si>
  <si>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</si>
  <si>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</si>
  <si>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</si>
  <si>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</si>
  <si>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</si>
  <si>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</si>
  <si>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</si>
  <si>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</si>
  <si>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</si>
  <si>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</si>
  <si>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</si>
  <si>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</si>
  <si>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</si>
  <si>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</si>
  <si>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</si>
  <si>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</si>
  <si>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</si>
  <si>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</si>
  <si>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</si>
  <si>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</si>
  <si>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</si>
  <si>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</si>
  <si>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</si>
  <si>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</si>
  <si>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</si>
  <si>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</si>
  <si>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</si>
  <si>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</si>
  <si>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</si>
  <si>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</si>
  <si>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</si>
  <si>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</si>
  <si>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</si>
  <si>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</si>
  <si>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</si>
  <si>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</si>
  <si>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</si>
  <si>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</si>
  <si>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</si>
  <si>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</si>
  <si>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</si>
  <si>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</si>
  <si>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</si>
  <si>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</si>
  <si>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</si>
  <si>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</si>
  <si>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</si>
  <si>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</si>
  <si>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</si>
  <si>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</si>
  <si>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</si>
  <si>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</si>
  <si>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</si>
  <si>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</si>
  <si>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</si>
  <si>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</si>
  <si>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</si>
  <si>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</si>
  <si>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</si>
  <si>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</si>
  <si>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</si>
  <si>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</si>
  <si>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</si>
  <si>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</si>
  <si>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</si>
  <si>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</si>
  <si>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</si>
  <si>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</si>
  <si>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</si>
  <si>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</si>
  <si>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</si>
  <si>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</si>
  <si>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</si>
  <si>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</si>
  <si>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</si>
  <si>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</si>
  <si>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</si>
  <si>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</si>
  <si>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</si>
  <si>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</si>
  <si>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</si>
  <si>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</si>
  <si>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</si>
  <si>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</si>
  <si>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</si>
  <si>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</si>
  <si>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</si>
  <si>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</si>
  <si>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</si>
  <si>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</si>
  <si>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</si>
  <si>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</si>
  <si>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</si>
  <si>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</si>
  <si>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</si>
  <si>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</si>
  <si>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</si>
  <si>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</si>
  <si>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</si>
  <si>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</si>
  <si>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</si>
  <si>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</si>
  <si>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</si>
  <si>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</si>
  <si>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</si>
  <si>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</si>
  <si>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</si>
  <si>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</si>
  <si>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</si>
  <si>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</si>
  <si>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</si>
  <si>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</si>
  <si>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</si>
  <si>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</si>
  <si>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</si>
  <si>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</si>
  <si>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</si>
  <si>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</si>
  <si>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</si>
  <si>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</si>
  <si>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</si>
  <si>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</si>
  <si>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</si>
  <si>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</si>
  <si>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</si>
  <si>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</si>
  <si>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</si>
  <si>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</si>
  <si>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</si>
  <si>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</si>
  <si>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</si>
  <si>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</si>
  <si>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</si>
  <si>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</si>
  <si>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</si>
  <si>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</si>
  <si>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</si>
  <si>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</si>
  <si>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</si>
  <si>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</si>
  <si>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</si>
  <si>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</si>
  <si>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</si>
  <si>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</si>
  <si>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</si>
  <si>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</si>
  <si>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</si>
  <si>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</si>
  <si>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</si>
  <si>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</si>
  <si>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</si>
  <si>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</si>
  <si>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</si>
  <si>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</si>
  <si>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</si>
  <si>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</si>
  <si>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</si>
  <si>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</si>
  <si>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</si>
  <si>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</si>
  <si>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</si>
  <si>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</si>
  <si>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</si>
  <si>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</si>
  <si>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</si>
  <si>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</si>
  <si>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</si>
  <si>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</si>
  <si>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</si>
  <si>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</si>
  <si>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</si>
  <si>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</si>
  <si>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</si>
  <si>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</si>
  <si>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</si>
  <si>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</si>
  <si>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</si>
  <si>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</si>
  <si>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</si>
  <si>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</si>
  <si>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</si>
  <si>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</si>
  <si>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</si>
  <si>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</si>
  <si>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</si>
  <si>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</si>
  <si>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</si>
  <si>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</si>
  <si>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</si>
  <si>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</si>
  <si>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</si>
  <si>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</si>
  <si>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</si>
  <si>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</si>
  <si>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</si>
  <si>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</si>
  <si>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</si>
  <si>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</si>
  <si>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</si>
  <si>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</si>
  <si>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</si>
  <si>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</si>
  <si>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</si>
  <si>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</si>
  <si>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</si>
  <si>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</si>
  <si>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</si>
  <si>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</si>
  <si>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</si>
  <si>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</si>
  <si>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</si>
  <si>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</si>
  <si>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</si>
  <si>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</si>
  <si>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</si>
  <si>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</si>
  <si>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</si>
  <si>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</si>
  <si>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</si>
  <si>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</si>
  <si>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</si>
  <si>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</si>
  <si>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</si>
  <si>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</si>
  <si>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</si>
  <si>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</si>
  <si>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</si>
  <si>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</si>
  <si>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</si>
  <si>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</si>
  <si>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</si>
  <si>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</si>
  <si>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</si>
  <si>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</si>
  <si>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</si>
  <si>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</si>
  <si>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</si>
  <si>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</si>
  <si>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</si>
  <si>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</si>
  <si>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</si>
  <si>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</si>
  <si>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</si>
  <si>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</si>
  <si>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</si>
  <si>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</si>
  <si>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</si>
  <si>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</si>
  <si>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</si>
  <si>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</si>
  <si>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</si>
  <si>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</si>
  <si>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</si>
  <si>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</si>
  <si>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</si>
  <si>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</si>
  <si>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</si>
  <si>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</si>
  <si>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</si>
  <si>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</si>
  <si>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</si>
  <si>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</si>
  <si>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</si>
  <si>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</si>
  <si>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</si>
  <si>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</si>
  <si>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</si>
  <si>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</si>
  <si>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</si>
  <si>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</si>
  <si>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</si>
  <si>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</si>
  <si>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</si>
  <si>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</si>
  <si>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</si>
  <si>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</si>
  <si>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</si>
  <si>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</si>
  <si>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</si>
  <si>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</si>
  <si>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</si>
  <si>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</si>
  <si>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</si>
  <si>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</si>
  <si>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</si>
  <si>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</si>
  <si>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</si>
  <si>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</si>
  <si>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</si>
  <si>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</si>
  <si>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</si>
  <si>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</si>
  <si>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</si>
  <si>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</si>
  <si>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</si>
  <si>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</si>
  <si>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</si>
  <si>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</si>
  <si>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</si>
  <si>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</si>
  <si>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</si>
  <si>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</si>
  <si>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</si>
  <si>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</si>
  <si>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</si>
  <si>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</si>
  <si>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</si>
  <si>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</si>
  <si>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</si>
  <si>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</si>
  <si>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</si>
  <si>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</si>
  <si>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</si>
  <si>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</si>
  <si>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</si>
  <si>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</si>
  <si>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</si>
  <si>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</si>
  <si>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</si>
  <si>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</si>
  <si>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</si>
  <si>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</si>
  <si>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</si>
  <si>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</si>
  <si>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</si>
  <si>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</si>
  <si>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</si>
  <si>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</si>
  <si>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</si>
  <si>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</si>
  <si>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</si>
  <si>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</si>
  <si>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</si>
  <si>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</si>
  <si>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</si>
  <si>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</si>
  <si>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</si>
  <si>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</si>
  <si>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</si>
  <si>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</si>
  <si>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</si>
  <si>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</si>
  <si>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</si>
  <si>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</si>
  <si>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</si>
  <si>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</si>
  <si>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</si>
  <si>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</si>
  <si>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</si>
  <si>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</si>
  <si>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</si>
  <si>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</si>
  <si>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</si>
  <si>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</si>
  <si>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</si>
  <si>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</si>
  <si>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</si>
  <si>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</si>
  <si>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</si>
  <si>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</si>
  <si>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</si>
  <si>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</si>
  <si>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</si>
  <si>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</si>
  <si>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</si>
  <si>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</si>
  <si>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</si>
  <si>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</si>
  <si>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</si>
  <si>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</si>
  <si>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</si>
  <si>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</si>
  <si>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</si>
  <si>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</si>
  <si>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</si>
  <si>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</si>
  <si>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</si>
  <si>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</si>
  <si>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</si>
  <si>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</si>
  <si>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</si>
  <si>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</si>
  <si>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</si>
  <si>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</si>
  <si>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</si>
  <si>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</si>
  <si>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</si>
  <si>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</si>
  <si>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</si>
  <si>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</si>
  <si>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</si>
  <si>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</si>
  <si>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</si>
  <si>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</si>
  <si>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</si>
  <si>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</si>
  <si>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</si>
  <si>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</si>
  <si>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</si>
  <si>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</si>
  <si>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</si>
  <si>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</si>
  <si>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</si>
  <si>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</si>
  <si>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</si>
  <si>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</si>
  <si>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</si>
  <si>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</si>
  <si>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</si>
  <si>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</si>
  <si>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</si>
  <si>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</si>
  <si>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</si>
  <si>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</si>
  <si>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</si>
  <si>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</si>
  <si>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</si>
  <si>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</si>
  <si>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</si>
  <si>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</si>
  <si>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</si>
  <si>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</si>
  <si>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</si>
  <si>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</si>
  <si>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</si>
  <si>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</si>
  <si>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</si>
  <si>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</si>
  <si>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</si>
  <si>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</si>
  <si>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</si>
  <si>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</si>
  <si>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</si>
  <si>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</si>
  <si>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</si>
  <si>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</si>
  <si>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</si>
  <si>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</si>
  <si>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</si>
  <si>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</si>
  <si>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</si>
  <si>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</si>
  <si>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</si>
  <si>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</si>
  <si>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</si>
  <si>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</si>
  <si>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</si>
  <si>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</si>
  <si>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</si>
  <si>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</si>
  <si>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</si>
  <si>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</si>
  <si>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</si>
  <si>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</si>
  <si>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</si>
  <si>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</si>
  <si>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</si>
  <si>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</si>
  <si>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</si>
  <si>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</si>
  <si>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</si>
  <si>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</si>
  <si>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</si>
  <si>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</si>
  <si>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</si>
  <si>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</si>
  <si>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</si>
  <si>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</si>
  <si>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</si>
  <si>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</si>
  <si>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</si>
  <si>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</si>
  <si>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</si>
  <si>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</si>
  <si>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</si>
  <si>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</si>
  <si>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</si>
  <si>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</si>
  <si>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</si>
  <si>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</si>
  <si>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</si>
  <si>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</si>
  <si>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</si>
  <si>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</si>
  <si>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</si>
  <si>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</si>
  <si>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</si>
  <si>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</si>
  <si>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</si>
  <si>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</si>
  <si>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</si>
  <si>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</si>
  <si>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</si>
  <si>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</si>
  <si>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</si>
  <si>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</si>
  <si>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</si>
  <si>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</si>
  <si>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</si>
  <si>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</si>
  <si>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</si>
  <si>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</si>
  <si>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</si>
  <si>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</si>
  <si>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</si>
  <si>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</si>
  <si>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</si>
  <si>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</si>
  <si>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</si>
  <si>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</si>
  <si>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</si>
  <si>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</si>
  <si>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</si>
  <si>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</si>
  <si>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</si>
  <si>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</si>
  <si>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</si>
  <si>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</si>
  <si>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</si>
  <si>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</si>
  <si>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</si>
  <si>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</si>
  <si>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</si>
  <si>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</si>
  <si>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</si>
  <si>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</si>
  <si>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</si>
  <si>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</si>
  <si>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</si>
  <si>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</si>
  <si>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</si>
  <si>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</si>
  <si>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</si>
  <si>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</si>
  <si>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</si>
  <si>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</si>
  <si>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</si>
  <si>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</si>
  <si>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</si>
  <si>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</si>
  <si>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</si>
  <si>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</si>
  <si>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</si>
  <si>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</si>
  <si>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</si>
  <si>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</si>
  <si>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</si>
  <si>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</si>
  <si>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</si>
  <si>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</si>
  <si>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</si>
  <si>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</si>
  <si>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</si>
  <si>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</si>
  <si>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</si>
  <si>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</si>
  <si>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</si>
  <si>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</si>
  <si>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</si>
  <si>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</si>
  <si>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</si>
  <si>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</si>
  <si>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</si>
  <si>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</si>
  <si>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</si>
  <si>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</si>
  <si>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</si>
  <si>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</si>
  <si>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</si>
  <si>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</si>
  <si>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</si>
  <si>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</si>
  <si>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</si>
  <si>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</si>
  <si>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</si>
  <si>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</si>
  <si>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</si>
  <si>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</si>
  <si>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</si>
  <si>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</si>
  <si>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</si>
  <si>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</si>
  <si>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</si>
  <si>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</si>
  <si>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</si>
  <si>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</si>
  <si>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</si>
  <si>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</si>
  <si>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</si>
  <si>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</si>
  <si>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</si>
  <si>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</si>
  <si>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</si>
  <si>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</si>
  <si>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</si>
  <si>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</si>
  <si>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</si>
  <si>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</si>
  <si>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</si>
  <si>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</si>
  <si>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</si>
  <si>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</si>
  <si>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</si>
  <si>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</si>
  <si>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</si>
  <si>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</si>
  <si>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</si>
  <si>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</si>
  <si>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</si>
  <si>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</si>
  <si>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</si>
  <si>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</si>
  <si>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</si>
  <si>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</si>
  <si>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</si>
  <si>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</si>
  <si>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</si>
  <si>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</si>
  <si>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</si>
  <si>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</si>
  <si>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</si>
  <si>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</si>
  <si>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</si>
  <si>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</si>
  <si>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</si>
  <si>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</si>
  <si>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</si>
  <si>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</si>
  <si>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</si>
  <si>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</si>
  <si>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</si>
  <si>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</si>
  <si>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</si>
  <si>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</si>
  <si>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</si>
  <si>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</si>
  <si>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</si>
  <si>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</si>
  <si>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</si>
  <si>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</si>
  <si>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</si>
  <si>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</si>
  <si>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</si>
  <si>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</si>
  <si>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</si>
  <si>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</si>
  <si>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</si>
  <si>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</si>
  <si>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</si>
  <si>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</si>
  <si>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</si>
  <si>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</si>
  <si>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</si>
  <si>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</si>
  <si>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</si>
  <si>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</si>
  <si>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</si>
  <si>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</si>
  <si>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</si>
  <si>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</si>
  <si>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</si>
  <si>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</si>
  <si>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</si>
  <si>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</si>
  <si>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</si>
  <si>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</si>
  <si>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</si>
  <si>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</si>
  <si>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</si>
  <si>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</si>
  <si>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</si>
  <si>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</si>
  <si>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</si>
  <si>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</si>
  <si>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</si>
  <si>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</si>
  <si>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</si>
  <si>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</si>
  <si>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</si>
  <si>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</si>
  <si>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</si>
  <si>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</si>
  <si>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</si>
  <si>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</si>
  <si>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</si>
  <si>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</si>
  <si>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</si>
  <si>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</si>
  <si>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</si>
  <si>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</si>
  <si>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</si>
  <si>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</si>
  <si>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</si>
  <si>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</si>
  <si>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</si>
  <si>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</si>
  <si>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</si>
  <si>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</si>
  <si>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</si>
  <si>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</si>
  <si>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</si>
  <si>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</si>
  <si>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</si>
  <si>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</si>
  <si>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</si>
  <si>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</si>
  <si>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</si>
  <si>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</si>
  <si>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</si>
  <si>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</si>
  <si>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</si>
  <si>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</si>
  <si>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</si>
  <si>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</si>
  <si>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</si>
  <si>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</si>
  <si>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</si>
  <si>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</si>
  <si>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</si>
  <si>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</si>
  <si>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</si>
  <si>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</si>
  <si>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</si>
  <si>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</si>
  <si>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</si>
  <si>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</si>
  <si>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</si>
  <si>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</si>
  <si>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</si>
  <si>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</si>
  <si>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</si>
  <si>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</si>
  <si>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</si>
  <si>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</si>
  <si>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</si>
  <si>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</si>
  <si>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</si>
  <si>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</si>
  <si>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</si>
  <si>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</si>
  <si>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</si>
  <si>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</si>
  <si>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</si>
  <si>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</si>
  <si>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</si>
  <si>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</si>
  <si>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</si>
  <si>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</si>
  <si>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</si>
  <si>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</si>
  <si>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</si>
  <si>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</si>
  <si>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</si>
  <si>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</si>
  <si>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</si>
  <si>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</si>
  <si>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</si>
  <si>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</si>
  <si>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</si>
  <si>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</si>
  <si>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</si>
  <si>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</si>
  <si>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</si>
  <si>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</si>
  <si>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</si>
  <si>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</si>
  <si>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</si>
  <si>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</si>
  <si>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</si>
  <si>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</si>
  <si>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</si>
  <si>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</si>
  <si>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</si>
  <si>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</si>
  <si>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</si>
  <si>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</si>
  <si>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</si>
  <si>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</si>
  <si>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</si>
  <si>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</si>
  <si>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</si>
  <si>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</si>
  <si>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</si>
  <si>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</si>
  <si>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</si>
  <si>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</si>
  <si>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</si>
  <si>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</si>
  <si>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</si>
  <si>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</si>
  <si>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</si>
  <si>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</si>
  <si>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</si>
  <si>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</si>
  <si>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</si>
  <si>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</si>
  <si>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</si>
  <si>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</si>
  <si>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</si>
  <si>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</si>
  <si>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</si>
  <si>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</si>
  <si>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</si>
  <si>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</si>
  <si>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</si>
  <si>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</si>
  <si>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</si>
  <si>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</si>
  <si>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</si>
  <si>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</si>
  <si>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</si>
  <si>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</si>
  <si>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</si>
  <si>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</si>
  <si>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</si>
  <si>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</si>
  <si>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</si>
  <si>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</si>
  <si>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</si>
  <si>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</si>
  <si>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</si>
  <si>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</si>
  <si>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</si>
  <si>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</si>
  <si>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</si>
  <si>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</si>
  <si>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</si>
  <si>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</si>
  <si>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</si>
  <si>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</si>
  <si>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</si>
  <si>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</si>
  <si>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</si>
  <si>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</si>
  <si>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</si>
  <si>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</si>
  <si>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</si>
  <si>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</si>
  <si>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</si>
  <si>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</si>
  <si>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</si>
  <si>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</si>
  <si>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</si>
  <si>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</si>
  <si>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</si>
  <si>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</si>
  <si>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</si>
  <si>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</si>
  <si>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</si>
  <si>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</si>
  <si>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</si>
  <si>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</si>
  <si>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</si>
  <si>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</si>
  <si>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</si>
  <si>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</si>
  <si>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</si>
  <si>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</si>
  <si>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</si>
  <si>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</si>
  <si>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</si>
  <si>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</si>
  <si>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</si>
  <si>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</si>
  <si>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</si>
  <si>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</si>
  <si>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</si>
  <si>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</si>
  <si>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</si>
  <si>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</si>
  <si>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</si>
  <si>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</si>
  <si>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</si>
  <si>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</si>
  <si>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</si>
  <si>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</si>
  <si>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</si>
  <si>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</si>
  <si>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</si>
  <si>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</si>
  <si>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</si>
  <si>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</si>
  <si>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</si>
  <si>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</si>
  <si>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</si>
  <si>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</si>
  <si>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</si>
  <si>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</si>
  <si>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</si>
  <si>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</si>
  <si>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</si>
  <si>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</si>
  <si>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</si>
  <si>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</si>
  <si>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</si>
  <si>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</si>
  <si>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</si>
  <si>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</si>
  <si>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</si>
  <si>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</si>
  <si>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</si>
  <si>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</si>
  <si>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</si>
  <si>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</si>
  <si>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</si>
  <si>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</si>
  <si>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</si>
  <si>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</si>
  <si>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</si>
  <si>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</si>
  <si>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</si>
  <si>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</si>
  <si>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</si>
  <si>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</si>
  <si>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</si>
  <si>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</si>
  <si>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</si>
  <si>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</si>
  <si>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</si>
  <si>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</si>
  <si>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</si>
  <si>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</si>
  <si>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</si>
  <si>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</si>
  <si>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</si>
  <si>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</si>
  <si>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</si>
  <si>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</si>
  <si>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</si>
  <si>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</si>
  <si>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</si>
  <si>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</si>
  <si>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</si>
  <si>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</si>
  <si>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</si>
  <si>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</si>
  <si>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</si>
  <si>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</si>
  <si>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</si>
  <si>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</si>
  <si>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</si>
  <si>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</si>
  <si>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</si>
  <si>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</si>
  <si>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</si>
  <si>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</si>
  <si>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</si>
  <si>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</si>
  <si>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</si>
  <si>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</si>
  <si>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</si>
  <si>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</si>
  <si>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</si>
  <si>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</si>
  <si>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</si>
  <si>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</si>
  <si>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</si>
  <si>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</si>
  <si>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</si>
  <si>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</si>
  <si>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</si>
  <si>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</si>
  <si>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</si>
  <si>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</si>
  <si>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</si>
  <si>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</si>
  <si>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</si>
  <si>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</si>
  <si>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</si>
  <si>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</si>
  <si>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</si>
  <si>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</si>
  <si>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</si>
  <si>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</si>
  <si>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</si>
  <si>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</si>
  <si>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</si>
  <si>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</si>
  <si>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</si>
  <si>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</si>
  <si>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</si>
  <si>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</si>
  <si>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</si>
  <si>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</si>
  <si>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</si>
  <si>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</si>
  <si>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</si>
  <si>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</si>
  <si>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</si>
  <si>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</si>
  <si>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</si>
  <si>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</si>
  <si>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</si>
  <si>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</si>
  <si>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</si>
  <si>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</si>
  <si>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</si>
  <si>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</si>
  <si>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</si>
  <si>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</si>
  <si>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</si>
  <si>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</si>
  <si>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</si>
  <si>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</si>
  <si>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</si>
  <si>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</si>
  <si>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</si>
  <si>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</si>
  <si>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</si>
  <si>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</si>
  <si>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</si>
  <si>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</si>
  <si>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</si>
  <si>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</si>
  <si>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</si>
  <si>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</si>
  <si>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</si>
  <si>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</si>
  <si>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</si>
  <si>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</si>
  <si>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</si>
  <si>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</si>
  <si>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</si>
  <si>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</si>
  <si>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</si>
  <si>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</si>
  <si>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</si>
  <si>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</si>
  <si>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</si>
  <si>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</si>
  <si>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</si>
  <si>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</si>
  <si>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</si>
  <si>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</si>
  <si>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</si>
  <si>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</si>
  <si>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</si>
  <si>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</si>
  <si>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</si>
  <si>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</si>
  <si>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</si>
  <si>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</si>
  <si>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</si>
  <si>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</si>
  <si>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</si>
  <si>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</si>
  <si>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</si>
  <si>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</si>
  <si>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</si>
  <si>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</si>
  <si>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</si>
  <si>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</si>
  <si>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</si>
  <si>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</si>
  <si>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</si>
  <si>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</si>
  <si>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</si>
  <si>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</si>
  <si>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</si>
  <si>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</si>
  <si>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</si>
  <si>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</si>
  <si>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</si>
  <si>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</si>
  <si>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</si>
  <si>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</si>
  <si>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</si>
  <si>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</si>
  <si>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</si>
  <si>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</si>
  <si>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</si>
  <si>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</si>
  <si>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</si>
  <si>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</si>
  <si>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</si>
  <si>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</si>
  <si>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</si>
  <si>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</si>
  <si>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</si>
  <si>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</si>
  <si>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</si>
  <si>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</si>
  <si>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</si>
  <si>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</si>
  <si>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</si>
  <si>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</si>
  <si>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</si>
  <si>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</si>
  <si>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</si>
  <si>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</si>
  <si>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</si>
  <si>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</si>
  <si>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</si>
  <si>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</si>
  <si>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</si>
  <si>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</si>
  <si>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</si>
  <si>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</si>
  <si>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</si>
  <si>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</si>
  <si>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</si>
  <si>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</si>
  <si>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</si>
  <si>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</si>
  <si>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</si>
  <si>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</si>
  <si>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</si>
  <si>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</si>
  <si>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</si>
  <si>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</si>
  <si>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</si>
  <si>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</si>
  <si>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</si>
  <si>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</si>
  <si>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</si>
  <si>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</si>
  <si>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</si>
  <si>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</si>
  <si>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</si>
  <si>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</si>
  <si>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</si>
  <si>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</si>
  <si>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</si>
  <si>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</si>
  <si>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</si>
  <si>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</si>
  <si>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</si>
  <si>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</si>
  <si>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</si>
  <si>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</si>
  <si>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</si>
  <si>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</si>
  <si>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</si>
  <si>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</si>
  <si>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</si>
  <si>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</si>
  <si>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</si>
  <si>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</si>
  <si>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</si>
  <si>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</si>
  <si>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</si>
  <si>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</si>
  <si>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</si>
  <si>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</si>
  <si>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</si>
  <si>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</si>
  <si>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</si>
  <si>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</si>
  <si>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</si>
  <si>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</si>
  <si>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</si>
  <si>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</si>
  <si>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</si>
  <si>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</si>
  <si>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</si>
  <si>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</si>
  <si>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</si>
  <si>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</si>
  <si>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</si>
  <si>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</si>
  <si>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</si>
  <si>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</si>
  <si>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</si>
  <si>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</si>
  <si>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</si>
  <si>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</si>
  <si>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</si>
  <si>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</si>
  <si>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</si>
  <si>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</si>
  <si>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</si>
  <si>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</si>
  <si>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</si>
  <si>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</si>
  <si>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</si>
  <si>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</si>
  <si>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</si>
  <si>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</si>
  <si>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</si>
  <si>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</si>
  <si>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</si>
  <si>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</si>
  <si>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</si>
  <si>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</si>
  <si>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</si>
  <si>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</si>
  <si>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</si>
  <si>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</si>
  <si>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</si>
  <si>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</si>
  <si>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</si>
  <si>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</si>
  <si>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</si>
  <si>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</si>
  <si>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</si>
  <si>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</si>
  <si>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</si>
  <si>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</si>
  <si>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</si>
  <si>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</si>
  <si>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</si>
  <si>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</si>
  <si>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</si>
  <si>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</si>
  <si>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</si>
  <si>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</si>
  <si>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</si>
  <si>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</si>
  <si>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</si>
  <si>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</si>
  <si>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</si>
  <si>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</si>
  <si>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</si>
  <si>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</si>
  <si>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</si>
  <si>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</si>
  <si>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</si>
  <si>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</si>
  <si>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</si>
  <si>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</si>
  <si>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</si>
  <si>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</si>
  <si>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</si>
  <si>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</si>
  <si>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</si>
  <si>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</si>
  <si>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</si>
  <si>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</si>
  <si>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</si>
  <si>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</si>
  <si>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</si>
  <si>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</si>
  <si>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</si>
  <si>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</si>
  <si>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</si>
  <si>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</si>
  <si>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</si>
  <si>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</si>
  <si>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</si>
  <si>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</si>
  <si>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</si>
  <si>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</si>
  <si>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</si>
  <si>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</si>
  <si>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</si>
  <si>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</si>
  <si>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</si>
  <si>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</si>
  <si>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</si>
  <si>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</si>
  <si>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</si>
  <si>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</si>
  <si>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</si>
  <si>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</si>
  <si>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</si>
  <si>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</si>
  <si>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</si>
  <si>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</si>
  <si>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</si>
  <si>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</si>
  <si>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</si>
  <si>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</si>
  <si>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</si>
  <si>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</si>
  <si>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</si>
  <si>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</si>
  <si>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</si>
  <si>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</si>
  <si>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</si>
  <si>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</si>
  <si>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</si>
  <si>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</si>
  <si>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</si>
  <si>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</si>
  <si>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</si>
  <si>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</si>
  <si>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</si>
  <si>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</si>
  <si>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</si>
  <si>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</si>
  <si>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</si>
  <si>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</si>
  <si>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</si>
  <si>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</si>
  <si>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</si>
  <si>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</si>
  <si>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</si>
  <si>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</si>
  <si>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</si>
  <si>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</si>
  <si>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</si>
  <si>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</si>
  <si>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</si>
  <si>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</si>
  <si>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</si>
  <si>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</si>
  <si>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</si>
  <si>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</si>
  <si>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</si>
  <si>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</si>
  <si>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</si>
  <si>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</si>
  <si>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</si>
  <si>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</si>
  <si>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</si>
  <si>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</si>
  <si>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</si>
  <si>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</si>
  <si>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</si>
  <si>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</si>
  <si>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</si>
  <si>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</si>
  <si>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</si>
  <si>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</si>
  <si>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</si>
  <si>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</si>
  <si>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</si>
  <si>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</si>
  <si>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</si>
  <si>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</si>
  <si>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</si>
  <si>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</si>
  <si>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</si>
  <si>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</si>
  <si>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</si>
  <si>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</si>
  <si>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</si>
  <si>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</si>
  <si>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</si>
  <si>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</si>
  <si>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</si>
  <si>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</si>
  <si>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</si>
  <si>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</si>
  <si>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</si>
  <si>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</si>
  <si>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</si>
  <si>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</si>
  <si>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</si>
  <si>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</si>
  <si>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</si>
  <si>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</si>
  <si>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</si>
  <si>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</si>
  <si>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</si>
  <si>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</si>
  <si>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</si>
  <si>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</si>
  <si>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</si>
  <si>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</si>
  <si>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</si>
  <si>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</si>
  <si>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</si>
  <si>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</si>
  <si>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</si>
  <si>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</si>
  <si>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</si>
  <si>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</si>
  <si>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</si>
  <si>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</si>
  <si>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</si>
  <si>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</si>
  <si>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</si>
  <si>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</si>
  <si>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</si>
  <si>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</si>
  <si>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</si>
  <si>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</si>
  <si>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</si>
  <si>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</si>
  <si>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</si>
  <si>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</si>
  <si>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</si>
  <si>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</si>
  <si>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</si>
  <si>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</si>
  <si>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</si>
  <si>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</si>
  <si>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</si>
  <si>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</si>
  <si>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</si>
  <si>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</si>
  <si>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</si>
  <si>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</si>
  <si>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</si>
  <si>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</si>
  <si>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</si>
  <si>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</si>
  <si>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</si>
  <si>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</si>
  <si>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</si>
  <si>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</si>
  <si>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</si>
  <si>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</si>
  <si>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</si>
  <si>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</si>
  <si>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</si>
  <si>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</si>
  <si>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</si>
  <si>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</si>
  <si>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</si>
  <si>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</si>
  <si>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</si>
  <si>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</si>
  <si>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</si>
  <si>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</si>
  <si>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</si>
  <si>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</si>
  <si>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</si>
  <si>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</si>
  <si>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</si>
  <si>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</si>
  <si>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</si>
  <si>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</si>
  <si>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</si>
  <si>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</si>
  <si>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</si>
  <si>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</si>
  <si>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</si>
  <si>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</si>
  <si>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</si>
  <si>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</si>
  <si>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</si>
  <si>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</si>
  <si>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</si>
  <si>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</si>
  <si>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</si>
  <si>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</si>
  <si>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</si>
  <si>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</si>
  <si>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</si>
  <si>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</si>
  <si>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</si>
  <si>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</si>
  <si>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</si>
  <si>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</si>
  <si>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</si>
  <si>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</si>
  <si>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</si>
  <si>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</si>
  <si>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</si>
  <si>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</si>
  <si>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</si>
  <si>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</si>
  <si>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</si>
  <si>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</si>
  <si>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</si>
  <si>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</si>
  <si>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</si>
  <si>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</si>
  <si>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</si>
  <si>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</si>
  <si>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</si>
  <si>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</si>
  <si>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</si>
  <si>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</si>
  <si>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</si>
  <si>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</si>
  <si>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</si>
  <si>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</si>
  <si>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</si>
  <si>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</si>
  <si>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</si>
  <si>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</si>
  <si>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</si>
  <si>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</si>
  <si>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</si>
  <si>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</si>
  <si>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</si>
  <si>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</si>
  <si>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</si>
  <si>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</si>
  <si>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</si>
  <si>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</si>
  <si>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</si>
  <si>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</si>
  <si>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</si>
  <si>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</si>
  <si>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</si>
  <si>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</si>
  <si>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</si>
  <si>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</si>
  <si>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</si>
  <si>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</si>
  <si>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</si>
  <si>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</si>
  <si>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</si>
  <si>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</si>
  <si>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</si>
  <si>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</si>
  <si>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</si>
  <si>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</si>
  <si>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</si>
  <si>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</si>
  <si>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</si>
  <si>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</si>
  <si>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</si>
  <si>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</si>
  <si>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</si>
  <si>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</si>
  <si>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</si>
  <si>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</si>
  <si>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</si>
  <si>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</si>
  <si>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</si>
  <si>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</si>
  <si>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</si>
  <si>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</si>
  <si>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</si>
  <si>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</si>
  <si>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</si>
  <si>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</si>
  <si>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</si>
  <si>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</si>
  <si>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</si>
  <si>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</si>
  <si>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</si>
  <si>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</si>
  <si>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</si>
  <si>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</si>
  <si>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</si>
  <si>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</si>
  <si>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</si>
  <si>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</si>
  <si>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</si>
  <si>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</si>
  <si>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</si>
  <si>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</si>
  <si>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</si>
  <si>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</si>
  <si>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</si>
  <si>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</si>
  <si>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</si>
  <si>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</si>
  <si>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</si>
  <si>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</si>
  <si>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</si>
  <si>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</si>
  <si>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</si>
  <si>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</si>
  <si>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</si>
  <si>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</si>
  <si>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</si>
  <si>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</si>
  <si>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</si>
  <si>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</si>
  <si>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</si>
  <si>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</si>
  <si>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</si>
  <si>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</si>
  <si>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</si>
  <si>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</si>
  <si>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</si>
  <si>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</si>
  <si>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</si>
  <si>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</si>
  <si>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</si>
  <si>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</si>
  <si>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</si>
  <si>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</si>
  <si>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</si>
  <si>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</si>
  <si>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</si>
  <si>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</si>
  <si>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</si>
  <si>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</si>
  <si>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</si>
  <si>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</si>
  <si>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</si>
  <si>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</si>
  <si>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</si>
  <si>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</si>
  <si>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</si>
  <si>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</si>
  <si>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</si>
  <si>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</si>
  <si>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</si>
  <si>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</si>
  <si>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</si>
  <si>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</si>
  <si>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</si>
  <si>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</si>
  <si>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</si>
  <si>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</si>
  <si>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</si>
  <si>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</si>
  <si>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</si>
  <si>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</si>
  <si>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</si>
  <si>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</si>
  <si>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</si>
  <si>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</si>
  <si>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</si>
  <si>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</si>
  <si>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</si>
  <si>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</si>
  <si>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</si>
  <si>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</si>
  <si>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</si>
  <si>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</si>
  <si>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</si>
  <si>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</si>
  <si>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</si>
  <si>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</si>
  <si>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</si>
  <si>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</si>
  <si>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</si>
  <si>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</si>
  <si>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</si>
  <si>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</si>
  <si>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</si>
  <si>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</si>
  <si>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</si>
  <si>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</si>
  <si>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</si>
  <si>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</si>
  <si>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</si>
  <si>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</si>
  <si>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</si>
  <si>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</si>
  <si>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</si>
  <si>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</si>
  <si>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</si>
  <si>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</si>
  <si>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</si>
  <si>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</si>
  <si>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</si>
  <si>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</si>
  <si>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</si>
  <si>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</si>
  <si>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</si>
  <si>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</si>
  <si>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</si>
  <si>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</si>
  <si>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</si>
  <si>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</si>
  <si>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</si>
  <si>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</si>
  <si>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</si>
  <si>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</si>
  <si>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</si>
  <si>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</si>
  <si>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</si>
  <si>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</si>
  <si>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</si>
  <si>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</si>
  <si>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</si>
  <si>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</si>
  <si>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</si>
  <si>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</si>
  <si>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</si>
  <si>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</si>
  <si>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</si>
  <si>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</si>
  <si>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</si>
  <si>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</si>
  <si>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</si>
  <si>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</si>
  <si>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</si>
  <si>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</si>
  <si>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</si>
  <si>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</si>
  <si>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</si>
  <si>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</si>
  <si>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</si>
  <si>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</si>
  <si>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</si>
  <si>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</si>
  <si>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</si>
  <si>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</si>
  <si>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</si>
  <si>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</si>
  <si>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</si>
  <si>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</si>
  <si>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</si>
  <si>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</si>
  <si>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</si>
  <si>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</si>
  <si>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</si>
  <si>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</si>
  <si>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</si>
  <si>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</si>
  <si>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</si>
  <si>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</si>
  <si>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</si>
  <si>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</si>
  <si>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</si>
  <si>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</si>
  <si>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</si>
  <si>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</si>
  <si>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</si>
  <si>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</si>
  <si>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</si>
  <si>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</si>
  <si>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</si>
  <si>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</si>
  <si>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</si>
  <si>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</si>
  <si>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</si>
  <si>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</si>
  <si>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</si>
  <si>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</si>
  <si>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</si>
  <si>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</si>
  <si>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</si>
  <si>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</si>
  <si>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</si>
  <si>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</si>
  <si>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</si>
  <si>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</si>
  <si>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</si>
  <si>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</si>
  <si>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</si>
  <si>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</si>
  <si>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</si>
  <si>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</si>
  <si>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</si>
  <si>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</si>
  <si>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</si>
  <si>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</si>
  <si>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</si>
  <si>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</si>
  <si>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</si>
  <si>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</si>
  <si>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</si>
  <si>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</si>
  <si>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</si>
  <si>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</si>
  <si>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</si>
  <si>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</si>
  <si>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</si>
  <si>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</si>
  <si>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</si>
  <si>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</si>
  <si>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</si>
  <si>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</si>
  <si>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</si>
  <si>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</si>
  <si>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</si>
  <si>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</si>
  <si>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</si>
  <si>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</si>
  <si>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</si>
  <si>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</si>
  <si>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</si>
  <si>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</si>
  <si>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</si>
  <si>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</si>
  <si>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</si>
  <si>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</si>
  <si>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</si>
  <si>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</si>
  <si>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</si>
  <si>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</si>
  <si>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</si>
  <si>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</si>
  <si>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</si>
  <si>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</si>
  <si>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</si>
  <si>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</si>
  <si>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</si>
  <si>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</si>
  <si>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</si>
  <si>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</si>
  <si>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</si>
  <si>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</si>
  <si>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</si>
  <si>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</si>
  <si>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</si>
  <si>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</si>
  <si>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</si>
  <si>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</si>
  <si>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</si>
  <si>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</si>
  <si>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</si>
  <si>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</si>
  <si>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</si>
  <si>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</si>
  <si>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</si>
  <si>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</si>
  <si>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</si>
  <si>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</si>
  <si>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</si>
  <si>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</si>
  <si>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</si>
  <si>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</si>
  <si>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</si>
  <si>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</si>
  <si>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</si>
  <si>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</si>
  <si>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</si>
  <si>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</si>
  <si>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</si>
  <si>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</si>
  <si>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</si>
  <si>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</si>
  <si>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</si>
  <si>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</si>
  <si>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</si>
  <si>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</si>
  <si>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</si>
  <si>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</si>
  <si>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</si>
  <si>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</si>
  <si>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</si>
  <si>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</si>
  <si>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</si>
  <si>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</si>
  <si>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</si>
  <si>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</si>
  <si>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</si>
  <si>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</si>
  <si>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</si>
  <si>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</si>
  <si>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</si>
  <si>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</si>
  <si>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</si>
  <si>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</si>
  <si>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</si>
  <si>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</si>
  <si>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</si>
  <si>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</si>
  <si>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</si>
  <si>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</si>
  <si>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</si>
  <si>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</si>
  <si>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</si>
  <si>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</si>
  <si>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</si>
  <si>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</si>
  <si>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</si>
  <si>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</si>
  <si>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</si>
  <si>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</si>
  <si>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</si>
  <si>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</si>
  <si>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</si>
  <si>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</si>
  <si>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</si>
  <si>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</si>
  <si>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</si>
  <si>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</si>
  <si>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</si>
  <si>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</si>
  <si>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</si>
  <si>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</si>
  <si>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</si>
  <si>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</si>
  <si>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</si>
  <si>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</si>
  <si>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</si>
  <si>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</si>
  <si>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</si>
  <si>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</si>
  <si>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</si>
  <si>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</si>
  <si>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</si>
  <si>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</si>
  <si>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</si>
  <si>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</si>
  <si>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</si>
  <si>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</si>
  <si>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</si>
  <si>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</si>
  <si>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</si>
  <si>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</si>
  <si>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</si>
  <si>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</si>
  <si>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</si>
  <si>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</si>
  <si>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</si>
  <si>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</si>
  <si>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</si>
  <si>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</si>
  <si>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</si>
  <si>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</si>
  <si>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</si>
  <si>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</si>
  <si>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</si>
  <si>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</si>
  <si>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</si>
  <si>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</si>
  <si>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</si>
  <si>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</si>
  <si>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</si>
  <si>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</si>
  <si>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</si>
  <si>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</si>
  <si>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</si>
  <si>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</si>
  <si>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</si>
  <si>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</si>
  <si>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</si>
  <si>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</si>
  <si>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</si>
  <si>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</si>
  <si>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</si>
  <si>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</si>
  <si>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</si>
  <si>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</si>
  <si>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</si>
  <si>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</si>
  <si>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</si>
  <si>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</si>
  <si>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</si>
  <si>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</si>
  <si>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</si>
  <si>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</si>
  <si>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</si>
  <si>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</si>
  <si>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</si>
  <si>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</si>
  <si>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</si>
  <si>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</si>
  <si>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</si>
  <si>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</si>
  <si>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</si>
  <si>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</si>
  <si>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</si>
  <si>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</si>
  <si>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</si>
  <si>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</si>
  <si>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</si>
  <si>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</si>
  <si>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</si>
  <si>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</si>
  <si>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</si>
  <si>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</si>
  <si>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</si>
  <si>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</si>
  <si>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</si>
  <si>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</si>
  <si>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</si>
  <si>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</si>
  <si>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</si>
  <si>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</si>
  <si>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</si>
  <si>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</si>
  <si>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</si>
  <si>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</si>
  <si>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</si>
  <si>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</si>
  <si>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</si>
  <si>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</si>
  <si>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</si>
  <si>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</si>
  <si>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</si>
  <si>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</si>
  <si>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</si>
  <si>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</si>
  <si>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</si>
  <si>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</si>
  <si>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</si>
  <si>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</si>
  <si>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</si>
  <si>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</si>
  <si>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</si>
  <si>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</si>
  <si>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</si>
  <si>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</si>
  <si>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</si>
  <si>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</si>
  <si>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</si>
  <si>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</si>
  <si>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</si>
  <si>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</si>
  <si>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</si>
  <si>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</si>
  <si>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</si>
  <si>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</si>
  <si>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</si>
  <si>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</si>
  <si>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</si>
  <si>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</si>
  <si>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</si>
  <si>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</si>
  <si>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</si>
  <si>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</si>
  <si>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</si>
  <si>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</si>
  <si>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</si>
  <si>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</si>
  <si>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</si>
  <si>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</si>
  <si>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</si>
  <si>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</si>
  <si>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</si>
  <si>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</si>
  <si>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</si>
  <si>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</si>
  <si>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</si>
  <si>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</si>
  <si>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</si>
  <si>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</si>
  <si>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</si>
  <si>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</si>
  <si>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</si>
  <si>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</si>
  <si>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</si>
  <si>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</si>
  <si>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</si>
  <si>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</si>
  <si>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</si>
  <si>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</si>
  <si>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</si>
  <si>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</si>
  <si>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</si>
  <si>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</si>
  <si>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</si>
  <si>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</si>
  <si>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</si>
  <si>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</si>
  <si>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</si>
  <si>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</si>
  <si>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</si>
  <si>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</si>
  <si>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</si>
  <si>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</si>
  <si>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</si>
  <si>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</si>
  <si>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</si>
  <si>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</si>
  <si>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</si>
  <si>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</si>
  <si>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</si>
  <si>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</si>
  <si>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</si>
  <si>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</si>
  <si>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</si>
  <si>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</si>
  <si>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</si>
  <si>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</si>
  <si>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</si>
  <si>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</si>
  <si>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</si>
  <si>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</si>
  <si>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</si>
  <si>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</si>
  <si>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</si>
  <si>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</si>
  <si>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</si>
  <si>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</si>
  <si>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</si>
  <si>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</si>
  <si>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</si>
  <si>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</si>
  <si>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</si>
  <si>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</si>
  <si>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</si>
  <si>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</si>
  <si>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</si>
  <si>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</si>
  <si>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</si>
  <si>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</si>
  <si>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</si>
  <si>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</si>
  <si>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</si>
  <si>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</si>
  <si>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</si>
  <si>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</si>
  <si>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</si>
  <si>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</si>
  <si>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</si>
  <si>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</si>
  <si>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</si>
  <si>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</si>
  <si>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</si>
  <si>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</si>
  <si>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</si>
  <si>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</si>
  <si>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</si>
  <si>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</si>
  <si>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</si>
  <si>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</si>
  <si>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</si>
  <si>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</si>
  <si>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</si>
  <si>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</si>
  <si>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</si>
  <si>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</si>
  <si>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</si>
  <si>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</si>
  <si>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</si>
  <si>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</si>
  <si>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</si>
  <si>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</si>
  <si>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</si>
  <si>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</si>
  <si>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</si>
  <si>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</si>
  <si>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</si>
  <si>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</si>
  <si>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</si>
  <si>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</si>
  <si>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</si>
  <si>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</si>
  <si>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</si>
  <si>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</si>
  <si>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</si>
  <si>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</si>
  <si>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</si>
  <si>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</si>
  <si>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</si>
  <si>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</si>
  <si>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</si>
  <si>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</si>
  <si>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</si>
  <si>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</si>
  <si>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</si>
  <si>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</si>
  <si>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</si>
  <si>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</si>
  <si>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</si>
  <si>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</si>
  <si>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</si>
  <si>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</si>
  <si>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</si>
  <si>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</si>
  <si>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</si>
  <si>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</si>
  <si>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</si>
  <si>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</si>
  <si>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</si>
  <si>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</si>
  <si>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</si>
  <si>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</si>
  <si>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</si>
  <si>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</si>
  <si>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</si>
  <si>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</si>
  <si>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</si>
  <si>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</si>
  <si>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</si>
  <si>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</si>
  <si>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</si>
  <si>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</si>
  <si>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</si>
  <si>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</si>
  <si>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</si>
  <si>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</si>
  <si>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</si>
  <si>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</si>
  <si>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</si>
  <si>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</si>
  <si>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</si>
  <si>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</si>
  <si>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</si>
  <si>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</si>
  <si>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</si>
  <si>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</si>
  <si>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</si>
  <si>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</si>
  <si>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</si>
  <si>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</si>
  <si>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</si>
  <si>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</si>
  <si>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</si>
  <si>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</si>
  <si>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</si>
  <si>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</si>
  <si>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</si>
  <si>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</si>
  <si>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</si>
  <si>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</si>
  <si>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</si>
  <si>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</si>
  <si>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</si>
  <si>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</si>
  <si>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</si>
  <si>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</si>
  <si>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</si>
  <si>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</si>
  <si>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</si>
  <si>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</si>
  <si>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</si>
  <si>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</si>
  <si>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</si>
  <si>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</si>
  <si>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</si>
  <si>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</si>
  <si>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</si>
  <si>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</si>
  <si>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</si>
  <si>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</si>
  <si>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</si>
  <si>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</si>
  <si>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</si>
  <si>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</si>
  <si>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</si>
  <si>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</si>
  <si>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</si>
  <si>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</si>
  <si>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</si>
  <si>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</si>
  <si>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</si>
  <si>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</si>
  <si>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</si>
  <si>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</si>
  <si>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</si>
  <si>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</si>
  <si>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</si>
  <si>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</si>
  <si>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</si>
  <si>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</si>
  <si>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</si>
  <si>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</si>
  <si>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</si>
  <si>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</si>
  <si>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</si>
  <si>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</si>
  <si>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</si>
  <si>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</si>
  <si>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</si>
  <si>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</si>
  <si>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</si>
  <si>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</si>
  <si>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</si>
  <si>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</si>
  <si>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</si>
  <si>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</si>
  <si>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</si>
  <si>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</si>
  <si>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</si>
  <si>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</si>
  <si>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</si>
  <si>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</si>
  <si>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</si>
  <si>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</si>
  <si>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</si>
  <si>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</si>
  <si>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</si>
  <si>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</si>
  <si>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</si>
  <si>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</si>
  <si>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</si>
  <si>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</si>
  <si>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</si>
  <si>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</si>
  <si>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</si>
  <si>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</si>
  <si>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</si>
  <si>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</si>
  <si>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</si>
  <si>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</si>
  <si>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</si>
  <si>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</si>
  <si>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</si>
  <si>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</si>
  <si>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</si>
  <si>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</si>
  <si>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</si>
  <si>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</si>
  <si>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</si>
  <si>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</si>
  <si>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</si>
  <si>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</si>
  <si>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</si>
  <si>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</si>
  <si>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</si>
  <si>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</si>
  <si>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</si>
  <si>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</si>
  <si>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</si>
  <si>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</si>
  <si>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</si>
  <si>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</si>
  <si>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</si>
  <si>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</si>
  <si>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</si>
  <si>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</si>
  <si>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</si>
  <si>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</si>
  <si>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</si>
  <si>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</si>
  <si>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</si>
  <si>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</si>
  <si>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</si>
  <si>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</si>
  <si>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</si>
  <si>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</si>
  <si>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</si>
  <si>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</si>
  <si>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</si>
  <si>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</si>
  <si>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</si>
  <si>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</si>
  <si>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</si>
  <si>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</si>
  <si>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</si>
  <si>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</si>
  <si>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</si>
  <si>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</si>
  <si>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</si>
  <si>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</si>
  <si>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</si>
  <si>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</si>
  <si>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</si>
  <si>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</si>
  <si>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</si>
  <si>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</si>
  <si>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</si>
  <si>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</si>
  <si>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</si>
  <si>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</si>
  <si>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</si>
  <si>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</si>
  <si>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</si>
  <si>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</si>
  <si>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</si>
  <si>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</si>
  <si>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</si>
  <si>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</si>
  <si>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</si>
  <si>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</si>
  <si>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</si>
  <si>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</si>
  <si>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</si>
  <si>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</si>
  <si>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</si>
  <si>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</si>
  <si>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</si>
  <si>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</si>
  <si>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</si>
  <si>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</si>
  <si>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</si>
  <si>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</si>
  <si>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</si>
  <si>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</si>
  <si>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</si>
  <si>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</si>
  <si>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</si>
  <si>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</si>
  <si>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</si>
  <si>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</si>
  <si>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</si>
  <si>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</si>
  <si>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</si>
  <si>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</si>
  <si>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</si>
  <si>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</si>
  <si>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</si>
  <si>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</si>
  <si>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</si>
  <si>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</si>
  <si>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</si>
  <si>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</si>
  <si>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</si>
  <si>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</si>
  <si>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</si>
  <si>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</si>
  <si>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</si>
  <si>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</si>
  <si>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</si>
  <si>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</si>
  <si>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</si>
  <si>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</si>
  <si>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</si>
  <si>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</si>
  <si>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</si>
  <si>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</si>
  <si>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</si>
  <si>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</si>
  <si>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</si>
  <si>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</si>
  <si>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</si>
  <si>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</si>
  <si>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</si>
  <si>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</si>
  <si>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</si>
  <si>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</si>
  <si>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</si>
  <si>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</si>
  <si>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</si>
  <si>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</si>
  <si>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</si>
  <si>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</si>
  <si>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</si>
  <si>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</si>
  <si>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</si>
  <si>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</si>
  <si>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</si>
  <si>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</si>
  <si>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</si>
  <si>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</si>
  <si>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</si>
  <si>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</si>
  <si>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</si>
  <si>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</si>
  <si>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</si>
  <si>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</si>
  <si>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</si>
  <si>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</si>
  <si>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</si>
  <si>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</si>
  <si>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</si>
  <si>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</si>
  <si>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</si>
  <si>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</si>
  <si>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</si>
  <si>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</si>
  <si>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</si>
  <si>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</si>
  <si>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</si>
  <si>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</si>
  <si>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</si>
  <si>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</si>
  <si>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</si>
  <si>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</si>
  <si>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</si>
  <si>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</si>
  <si>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</si>
  <si>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</si>
  <si>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</si>
  <si>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</si>
  <si>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</si>
  <si>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</si>
  <si>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</si>
  <si>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</si>
  <si>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</si>
  <si>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</si>
  <si>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</si>
  <si>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</si>
  <si>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</si>
  <si>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</si>
  <si>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</si>
  <si>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</si>
  <si>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</si>
  <si>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</si>
  <si>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</si>
  <si>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</si>
  <si>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</si>
  <si>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</si>
  <si>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</si>
  <si>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</si>
  <si>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</si>
  <si>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</si>
  <si>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</si>
  <si>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</si>
  <si>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</si>
  <si>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</si>
  <si>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</si>
  <si>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</si>
  <si>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</si>
  <si>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</si>
  <si>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</si>
  <si>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</si>
  <si>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</si>
  <si>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</si>
  <si>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</si>
  <si>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</si>
  <si>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</si>
  <si>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</si>
  <si>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</si>
  <si>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</si>
  <si>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</si>
  <si>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</si>
  <si>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</si>
  <si>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</si>
  <si>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</si>
  <si>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</si>
  <si>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</si>
  <si>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</si>
  <si>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</si>
  <si>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</si>
  <si>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</si>
  <si>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</si>
  <si>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</si>
  <si>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</si>
  <si>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</si>
  <si>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</si>
  <si>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</si>
  <si>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</si>
  <si>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</si>
  <si>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</si>
  <si>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</si>
  <si>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</si>
  <si>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</si>
  <si>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</si>
  <si>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</si>
  <si>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</si>
  <si>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</si>
  <si>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</si>
  <si>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</si>
  <si>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</si>
  <si>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</si>
  <si>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</si>
  <si>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</si>
  <si>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</si>
  <si>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</si>
  <si>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</si>
  <si>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</si>
  <si>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</si>
  <si>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</si>
  <si>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</si>
  <si>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</si>
  <si>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</si>
  <si>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</si>
  <si>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</si>
  <si>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</si>
  <si>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</si>
  <si>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</si>
  <si>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</si>
  <si>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</si>
  <si>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</si>
  <si>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</si>
  <si>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</si>
  <si>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</si>
  <si>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</si>
  <si>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</si>
  <si>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</si>
  <si>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</si>
  <si>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</si>
  <si>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</si>
  <si>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</si>
  <si>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</si>
  <si>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</si>
  <si>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</si>
  <si>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</si>
  <si>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</si>
  <si>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</si>
  <si>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</si>
  <si>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</si>
  <si>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</si>
  <si>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</si>
  <si>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</si>
  <si>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</si>
  <si>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</si>
  <si>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</si>
  <si>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</si>
  <si>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</si>
  <si>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</si>
  <si>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</si>
  <si>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</si>
  <si>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</si>
  <si>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</si>
  <si>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</si>
  <si>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</si>
  <si>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</si>
  <si>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</si>
  <si>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</si>
  <si>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</si>
  <si>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</si>
  <si>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</si>
  <si>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</si>
  <si>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</si>
  <si>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</si>
  <si>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</si>
  <si>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</si>
  <si>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</si>
  <si>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</si>
  <si>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</si>
  <si>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</si>
  <si>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</si>
  <si>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</si>
  <si>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</si>
  <si>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</si>
  <si>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</si>
  <si>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</si>
  <si>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</si>
  <si>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</si>
  <si>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</si>
  <si>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</si>
  <si>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</si>
  <si>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</si>
  <si>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</si>
  <si>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</si>
  <si>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</si>
  <si>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</si>
  <si>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</si>
  <si>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</si>
  <si>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</si>
  <si>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</si>
  <si>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</si>
  <si>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</si>
  <si>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</si>
  <si>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</si>
  <si>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</si>
  <si>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</si>
  <si>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</si>
  <si>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</si>
  <si>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</si>
  <si>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</si>
  <si>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</si>
  <si>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</si>
  <si>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</si>
  <si>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</si>
  <si>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</si>
  <si>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</si>
  <si>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</si>
  <si>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</si>
  <si>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</si>
  <si>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</si>
  <si>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</si>
  <si>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</si>
  <si>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</si>
  <si>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</si>
  <si>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</si>
  <si>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</si>
  <si>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</si>
  <si>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</si>
  <si>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</si>
  <si>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</si>
  <si>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</si>
  <si>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</si>
  <si>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</si>
  <si>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</si>
  <si>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</si>
  <si>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</si>
  <si>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</si>
  <si>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</si>
  <si>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</si>
  <si>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</si>
  <si>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</si>
  <si>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</si>
  <si>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</si>
  <si>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</si>
  <si>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</si>
  <si>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</si>
  <si>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</si>
  <si>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</si>
  <si>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</si>
  <si>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</si>
  <si>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</si>
  <si>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</si>
  <si>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</si>
  <si>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</si>
  <si>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</si>
  <si>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</si>
  <si>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</si>
  <si>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</si>
  <si>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</si>
  <si>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</si>
  <si>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</si>
  <si>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</si>
  <si>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</si>
  <si>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</si>
  <si>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</si>
  <si>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</si>
  <si>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</si>
  <si>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</si>
  <si>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</si>
  <si>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</si>
  <si>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</si>
  <si>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</si>
  <si>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</si>
  <si>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</si>
  <si>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</si>
  <si>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</si>
  <si>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</si>
  <si>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</si>
  <si>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</si>
  <si>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</si>
  <si>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</si>
  <si>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</si>
  <si>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</si>
  <si>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</si>
  <si>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</si>
  <si>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</si>
  <si>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</si>
  <si>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</si>
  <si>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</si>
  <si>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</si>
  <si>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</si>
  <si>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</si>
  <si>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</si>
  <si>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</si>
  <si>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</si>
  <si>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</si>
  <si>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</si>
  <si>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</si>
  <si>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</si>
  <si>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</si>
  <si>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</si>
  <si>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</si>
  <si>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</si>
  <si>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</si>
  <si>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</si>
  <si>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</si>
  <si>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</si>
  <si>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</si>
  <si>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</si>
  <si>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</si>
  <si>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</si>
  <si>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</si>
  <si>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</si>
  <si>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</si>
  <si>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</si>
  <si>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</si>
  <si>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</si>
  <si>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</si>
  <si>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</si>
  <si>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</si>
  <si>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</si>
  <si>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</si>
  <si>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</si>
  <si>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</si>
  <si>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</si>
  <si>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</si>
  <si>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</si>
  <si>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</si>
  <si>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</si>
  <si>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</si>
  <si>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</si>
  <si>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</si>
  <si>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</si>
  <si>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</si>
  <si>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</si>
  <si>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</si>
  <si>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</si>
  <si>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</si>
  <si>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</si>
  <si>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</si>
  <si>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</si>
  <si>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</si>
  <si>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</si>
  <si>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</si>
  <si>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</si>
  <si>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</si>
  <si>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</si>
  <si>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</si>
  <si>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</si>
  <si>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</si>
  <si>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</si>
  <si>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</si>
  <si>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</si>
  <si>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</si>
  <si>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</si>
  <si>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</si>
  <si>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</si>
  <si>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</si>
  <si>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</si>
  <si>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</si>
  <si>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</si>
  <si>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</si>
  <si>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</si>
  <si>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</si>
  <si>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</si>
  <si>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</si>
  <si>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</si>
  <si>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</si>
  <si>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</si>
  <si>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</si>
  <si>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</si>
  <si>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</si>
  <si>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</si>
  <si>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</si>
  <si>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</si>
  <si>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</si>
  <si>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</si>
  <si>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</si>
  <si>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</si>
  <si>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</si>
  <si>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</si>
  <si>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</si>
  <si>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</si>
  <si>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</si>
  <si>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</si>
  <si>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</si>
  <si>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</si>
  <si>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</si>
  <si>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</si>
  <si>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</si>
  <si>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</si>
  <si>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</si>
  <si>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</si>
  <si>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</si>
  <si>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</si>
  <si>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</si>
  <si>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</si>
  <si>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</si>
  <si>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</si>
  <si>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</si>
  <si>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</si>
  <si>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</si>
  <si>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</si>
  <si>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</si>
  <si>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</si>
  <si>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</si>
  <si>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</si>
  <si>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</si>
  <si>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</si>
  <si>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</si>
  <si>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</si>
  <si>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</si>
  <si>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</si>
  <si>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</si>
  <si>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</si>
  <si>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</si>
  <si>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</si>
  <si>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</si>
  <si>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</si>
  <si>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</si>
  <si>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</si>
  <si>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</si>
  <si>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</si>
  <si>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</si>
  <si>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</si>
  <si>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</si>
  <si>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</si>
  <si>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</si>
  <si>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</si>
  <si>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</si>
  <si>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</si>
  <si>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</si>
  <si>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</si>
  <si>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</si>
  <si>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</si>
  <si>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</si>
  <si>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</si>
  <si>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</si>
  <si>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</si>
  <si>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</si>
  <si>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</si>
  <si>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</si>
  <si>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</si>
  <si>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</si>
  <si>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</si>
  <si>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</si>
  <si>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</si>
  <si>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</si>
  <si>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</si>
  <si>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</si>
  <si>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</si>
  <si>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</si>
  <si>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</si>
  <si>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</si>
  <si>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</si>
  <si>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</si>
  <si>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</si>
  <si>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</si>
  <si>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</si>
  <si>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</si>
  <si>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</si>
  <si>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</si>
  <si>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</si>
  <si>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</si>
  <si>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</si>
  <si>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</si>
  <si>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</si>
  <si>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</si>
  <si>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</si>
  <si>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</si>
  <si>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</si>
  <si>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</si>
  <si>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</si>
  <si>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</si>
  <si>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</si>
  <si>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</si>
  <si>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</si>
  <si>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</si>
  <si>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</si>
  <si>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</si>
  <si>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</si>
  <si>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</si>
  <si>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</si>
  <si>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</si>
  <si>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</si>
  <si>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</si>
  <si>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</si>
  <si>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</si>
  <si>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</si>
  <si>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</si>
  <si>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</si>
  <si>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</si>
  <si>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</si>
  <si>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</si>
  <si>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</si>
  <si>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</si>
  <si>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</si>
  <si>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</si>
  <si>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</si>
  <si>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</si>
  <si>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</si>
  <si>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</si>
  <si>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</si>
  <si>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</si>
  <si>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</si>
  <si>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</si>
  <si>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</si>
  <si>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</si>
  <si>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</si>
  <si>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</si>
  <si>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</si>
  <si>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</si>
  <si>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</si>
  <si>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</si>
  <si>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</si>
  <si>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</si>
  <si>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</si>
  <si>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</si>
  <si>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</si>
  <si>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</si>
  <si>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</si>
  <si>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</si>
  <si>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</si>
  <si>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</si>
  <si>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</si>
  <si>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</si>
  <si>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</si>
  <si>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</si>
  <si>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</si>
  <si>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</si>
  <si>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</si>
  <si>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</si>
  <si>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</si>
  <si>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</si>
  <si>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</si>
  <si>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</si>
  <si>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</si>
  <si>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</si>
  <si>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</si>
  <si>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</si>
  <si>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</si>
  <si>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</si>
  <si>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</si>
  <si>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</si>
  <si>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</si>
  <si>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</si>
  <si>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</si>
  <si>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</si>
  <si>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</si>
  <si>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</si>
  <si>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</si>
  <si>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</si>
  <si>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</si>
  <si>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</si>
  <si>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</si>
  <si>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</si>
  <si>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</si>
  <si>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</si>
  <si>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</si>
  <si>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</si>
  <si>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</si>
  <si>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</si>
  <si>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</si>
  <si>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</si>
  <si>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</si>
  <si>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</si>
  <si>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</si>
  <si>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</si>
  <si>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</si>
  <si>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</si>
  <si>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</si>
  <si>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</si>
  <si>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</si>
  <si>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</si>
  <si>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</si>
  <si>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</si>
  <si>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</si>
  <si>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</si>
  <si>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</si>
  <si>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</si>
  <si>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</si>
  <si>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</si>
  <si>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</si>
  <si>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</si>
  <si>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</si>
  <si>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</si>
  <si>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</si>
  <si>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</si>
  <si>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</si>
  <si>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</si>
  <si>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</si>
  <si>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</si>
  <si>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</si>
  <si>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</si>
  <si>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</si>
  <si>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</si>
  <si>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</si>
  <si>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</si>
  <si>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</si>
  <si>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</si>
  <si>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</si>
  <si>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</si>
  <si>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</si>
  <si>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</si>
  <si>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</si>
  <si>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</si>
  <si>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</si>
  <si>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</si>
  <si>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</si>
  <si>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</si>
  <si>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</si>
  <si>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</si>
  <si>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</si>
  <si>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</si>
  <si>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</si>
  <si>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</si>
  <si>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</si>
  <si>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</si>
  <si>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</si>
  <si>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</si>
  <si>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</si>
  <si>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</si>
  <si>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</si>
  <si>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</si>
  <si>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</si>
  <si>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</si>
  <si>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</si>
  <si>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</si>
  <si>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</si>
  <si>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</si>
  <si>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</si>
  <si>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</si>
  <si>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</si>
  <si>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</si>
  <si>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</si>
  <si>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</si>
  <si>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</si>
  <si>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</si>
  <si>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</si>
  <si>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</si>
  <si>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</si>
  <si>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</si>
  <si>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</si>
  <si>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</si>
  <si>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</si>
  <si>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</si>
  <si>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</si>
  <si>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</si>
  <si>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</si>
  <si>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</si>
  <si>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</si>
  <si>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</si>
  <si>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</si>
  <si>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</si>
  <si>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</si>
  <si>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</si>
  <si>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</si>
  <si>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</si>
  <si>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</si>
  <si>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</si>
  <si>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</si>
  <si>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</si>
  <si>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</si>
  <si>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</si>
  <si>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</si>
  <si>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</si>
  <si>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</si>
  <si>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</si>
  <si>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</si>
  <si>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</si>
  <si>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</si>
  <si>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</si>
  <si>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</si>
  <si>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</si>
  <si>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</si>
  <si>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</si>
  <si>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</si>
  <si>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</si>
  <si>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</si>
  <si>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</si>
  <si>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</si>
  <si>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</si>
  <si>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</si>
  <si>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</si>
  <si>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</si>
  <si>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</si>
  <si>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</si>
  <si>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</si>
  <si>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</si>
  <si>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</si>
  <si>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</si>
  <si>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</si>
  <si>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</si>
  <si>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</si>
  <si>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</si>
  <si>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</si>
  <si>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</si>
  <si>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</si>
  <si>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</si>
  <si>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</si>
  <si>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</si>
  <si>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</si>
  <si>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</si>
  <si>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</si>
  <si>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</si>
  <si>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</si>
  <si>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</si>
  <si>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</si>
  <si>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</si>
  <si>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</si>
  <si>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</si>
  <si>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</si>
  <si>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</si>
  <si>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</si>
  <si>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</si>
  <si>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</si>
  <si>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</si>
  <si>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</si>
  <si>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</si>
  <si>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</si>
  <si>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</si>
  <si>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</si>
  <si>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</si>
  <si>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</si>
  <si>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</si>
  <si>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</si>
  <si>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</si>
  <si>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</si>
  <si>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</si>
  <si>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</si>
  <si>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</si>
  <si>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</si>
  <si>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</si>
  <si>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</si>
  <si>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</si>
  <si>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</si>
  <si>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</si>
  <si>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</si>
  <si>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</si>
  <si>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</si>
  <si>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</si>
  <si>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</si>
  <si>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</si>
  <si>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</si>
  <si>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</si>
  <si>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</si>
  <si>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</si>
  <si>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</si>
  <si>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</si>
  <si>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</si>
  <si>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</si>
  <si>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</si>
  <si>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</si>
  <si>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</si>
  <si>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</si>
  <si>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</si>
  <si>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</si>
  <si>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</si>
  <si>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</si>
  <si>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</si>
  <si>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</si>
  <si>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</si>
  <si>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</si>
  <si>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</si>
  <si>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</si>
  <si>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</si>
  <si>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</si>
  <si>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</si>
  <si>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</si>
  <si>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</si>
  <si>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</si>
  <si>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</si>
  <si>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</si>
  <si>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</si>
  <si>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</si>
  <si>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</si>
  <si>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</si>
  <si>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</si>
  <si>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</si>
  <si>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</si>
  <si>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</si>
  <si>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</si>
  <si>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</si>
  <si>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</si>
  <si>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</si>
  <si>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</si>
  <si>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</si>
  <si>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</si>
  <si>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</si>
  <si>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</si>
  <si>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</si>
  <si>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</si>
  <si>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</si>
  <si>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</si>
  <si>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</si>
  <si>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</si>
  <si>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</si>
  <si>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</si>
  <si>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</si>
  <si>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</si>
  <si>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</si>
  <si>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</si>
  <si>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</si>
  <si>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</si>
  <si>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</si>
  <si>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</si>
  <si>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</si>
  <si>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</si>
  <si>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</si>
  <si>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</si>
  <si>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</si>
  <si>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</si>
  <si>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</si>
  <si>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</si>
  <si>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</si>
  <si>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</si>
  <si>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</si>
  <si>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</si>
  <si>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</si>
  <si>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</si>
  <si>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</si>
  <si>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</si>
  <si>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</si>
  <si>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</si>
  <si>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</si>
  <si>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</si>
  <si>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</si>
  <si>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</si>
  <si>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</si>
  <si>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</si>
  <si>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</si>
  <si>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</si>
  <si>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</si>
  <si>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</si>
  <si>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</si>
  <si>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</si>
  <si>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</si>
  <si>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</si>
  <si>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</si>
  <si>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</si>
  <si>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</si>
  <si>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</si>
  <si>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</si>
  <si>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</si>
  <si>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</si>
  <si>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</si>
  <si>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</si>
  <si>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</si>
  <si>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</si>
  <si>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</si>
  <si>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</si>
  <si>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</si>
  <si>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</si>
  <si>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</si>
  <si>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</si>
  <si>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</si>
  <si>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</si>
  <si>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</si>
  <si>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</si>
  <si>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</si>
  <si>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</si>
  <si>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</si>
  <si>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</si>
  <si>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</si>
  <si>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</si>
  <si>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</si>
  <si>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</si>
  <si>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</si>
  <si>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</si>
  <si>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</si>
  <si>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</si>
  <si>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</si>
  <si>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</si>
  <si>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</si>
  <si>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</si>
  <si>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</si>
  <si>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</si>
  <si>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</si>
  <si>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</si>
  <si>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</si>
  <si>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</si>
  <si>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</si>
  <si>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</si>
  <si>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</si>
  <si>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</si>
  <si>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</si>
  <si>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</si>
  <si>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</si>
  <si>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</si>
  <si>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</si>
  <si>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</si>
  <si>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</si>
  <si>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</si>
  <si>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</si>
  <si>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</si>
  <si>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</si>
  <si>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</si>
  <si>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</si>
  <si>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</si>
  <si>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</si>
  <si>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</si>
  <si>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</si>
  <si>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</si>
  <si>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</si>
  <si>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</si>
  <si>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</si>
  <si>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</si>
  <si>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</si>
  <si>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</si>
  <si>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</si>
  <si>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</si>
  <si>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</si>
  <si>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</si>
  <si>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</si>
  <si>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</si>
  <si>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</si>
  <si>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</si>
  <si>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</si>
  <si>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</si>
  <si>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</si>
  <si>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</si>
  <si>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</si>
  <si>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</si>
  <si>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</si>
  <si>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</si>
  <si>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</si>
  <si>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</si>
  <si>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</si>
  <si>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</si>
  <si>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</si>
  <si>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</si>
  <si>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</si>
  <si>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</si>
  <si>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</si>
  <si>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</si>
  <si>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</si>
  <si>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</si>
  <si>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</si>
  <si>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</si>
  <si>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</si>
  <si>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</si>
  <si>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</si>
  <si>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</si>
  <si>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</si>
  <si>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</si>
  <si>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</si>
  <si>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</si>
  <si>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</si>
  <si>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</si>
  <si>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</si>
  <si>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</si>
  <si>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</si>
  <si>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</si>
  <si>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</si>
  <si>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</si>
  <si>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</si>
  <si>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</si>
  <si>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</si>
  <si>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</si>
  <si>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</si>
  <si>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</si>
  <si>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</si>
  <si>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</si>
  <si>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</si>
  <si>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</si>
  <si>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</si>
  <si>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</si>
  <si>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</si>
  <si>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</si>
  <si>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</si>
  <si>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</si>
  <si>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</si>
  <si>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</si>
  <si>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</si>
  <si>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</si>
  <si>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</si>
  <si>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</si>
  <si>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</si>
  <si>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</si>
  <si>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</si>
  <si>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</si>
  <si>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</si>
  <si>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</si>
  <si>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</si>
  <si>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</si>
  <si>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</si>
  <si>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</si>
  <si>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</si>
  <si>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</si>
  <si>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</si>
  <si>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</si>
  <si>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</si>
  <si>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</si>
  <si>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</si>
  <si>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</si>
  <si>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</si>
  <si>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</si>
  <si>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</si>
  <si>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</si>
  <si>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</si>
  <si>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</si>
  <si>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</si>
  <si>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</si>
  <si>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</si>
  <si>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</si>
  <si>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</si>
  <si>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</si>
  <si>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</si>
  <si>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</si>
  <si>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</si>
  <si>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</si>
  <si>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</si>
  <si>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</si>
  <si>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</si>
  <si>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</si>
  <si>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</si>
  <si>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</si>
  <si>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</si>
  <si>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</si>
  <si>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</si>
  <si>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</si>
  <si>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</si>
  <si>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</si>
  <si>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</si>
  <si>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</si>
  <si>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</si>
  <si>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</si>
  <si>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</si>
  <si>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</si>
  <si>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</si>
  <si>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</si>
  <si>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</si>
  <si>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</si>
  <si>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</si>
  <si>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</si>
  <si>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</si>
  <si>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</si>
  <si>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</si>
  <si>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</si>
  <si>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</si>
  <si>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</si>
  <si>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</si>
  <si>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</si>
  <si>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</si>
  <si>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</si>
  <si>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</si>
  <si>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</si>
  <si>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</si>
  <si>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</si>
  <si>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</si>
  <si>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</si>
  <si>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</si>
  <si>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</si>
  <si>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</si>
  <si>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</si>
  <si>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</si>
  <si>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</si>
  <si>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</si>
  <si>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</si>
  <si>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</si>
  <si>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</si>
  <si>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</si>
  <si>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</si>
  <si>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</si>
  <si>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</si>
  <si>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</si>
  <si>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</si>
  <si>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</si>
  <si>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</si>
  <si>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</si>
  <si>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</si>
  <si>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</si>
  <si>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</si>
  <si>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</si>
  <si>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</si>
  <si>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</si>
  <si>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</si>
  <si>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</si>
  <si>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</si>
  <si>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</si>
  <si>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</si>
  <si>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</si>
  <si>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</si>
  <si>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</si>
  <si>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</si>
  <si>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</si>
  <si>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</si>
  <si>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</si>
  <si>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</si>
  <si>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</si>
  <si>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</si>
  <si>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</si>
  <si>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</si>
  <si>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</si>
  <si>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</si>
  <si>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</si>
  <si>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</si>
  <si>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</si>
  <si>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</si>
  <si>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</si>
  <si>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</si>
  <si>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</si>
  <si>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</si>
  <si>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</si>
  <si>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</si>
  <si>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</si>
  <si>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</si>
  <si>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</si>
  <si>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</si>
  <si>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</si>
  <si>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</si>
  <si>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</si>
  <si>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</si>
  <si>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</si>
  <si>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</si>
  <si>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</si>
  <si>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</si>
  <si>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</si>
  <si>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</si>
  <si>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</si>
  <si>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</si>
  <si>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</si>
  <si>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</si>
  <si>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</si>
  <si>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</si>
  <si>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</si>
  <si>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</si>
  <si>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</si>
  <si>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</si>
  <si>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</si>
  <si>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</si>
  <si>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</si>
  <si>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</si>
  <si>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</si>
  <si>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</si>
  <si>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</si>
  <si>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</si>
  <si>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</si>
  <si>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</si>
  <si>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</si>
  <si>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</si>
  <si>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</si>
  <si>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</si>
  <si>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</si>
  <si>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</si>
  <si>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</si>
  <si>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</si>
  <si>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</si>
  <si>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</si>
  <si>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</si>
  <si>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</si>
  <si>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</si>
  <si>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</si>
  <si>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</si>
  <si>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</si>
  <si>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</si>
  <si>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</si>
  <si>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</si>
  <si>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</si>
  <si>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</si>
  <si>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</si>
  <si>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</si>
  <si>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</si>
  <si>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</si>
  <si>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</si>
  <si>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</si>
  <si>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</si>
  <si>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</si>
  <si>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</si>
  <si>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</si>
  <si>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</si>
  <si>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</si>
  <si>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</si>
  <si>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</si>
  <si>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</si>
  <si>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</si>
  <si>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</si>
  <si>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</si>
  <si>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</si>
  <si>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</si>
  <si>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</si>
  <si>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</si>
  <si>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</si>
  <si>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</si>
  <si>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</si>
  <si>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</si>
  <si>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</si>
  <si>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</si>
  <si>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</si>
  <si>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</si>
  <si>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</si>
  <si>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</si>
  <si>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</si>
  <si>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</si>
  <si>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</si>
  <si>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</si>
  <si>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</si>
  <si>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</si>
  <si>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</si>
  <si>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</si>
  <si>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</si>
  <si>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</si>
  <si>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</si>
  <si>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</si>
  <si>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</si>
  <si>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</si>
  <si>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</si>
  <si>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</si>
  <si>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</si>
  <si>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</si>
  <si>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</si>
  <si>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</si>
  <si>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</si>
  <si>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</si>
  <si>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</si>
  <si>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</si>
  <si>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</si>
  <si>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</si>
  <si>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</si>
  <si>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</si>
  <si>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</si>
  <si>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</si>
  <si>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</si>
  <si>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</si>
  <si>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</si>
  <si>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</si>
  <si>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</si>
  <si>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</si>
  <si>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</si>
  <si>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</si>
  <si>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</si>
  <si>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</si>
  <si>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</si>
  <si>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</si>
  <si>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</si>
  <si>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</si>
  <si>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</si>
  <si>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</si>
  <si>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</si>
  <si>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</si>
  <si>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</si>
  <si>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</si>
  <si>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</si>
  <si>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</si>
  <si>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</si>
  <si>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</si>
  <si>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</si>
  <si>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</si>
  <si>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</si>
  <si>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</si>
  <si>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</si>
  <si>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</si>
  <si>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</si>
  <si>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</si>
  <si>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</si>
  <si>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</si>
  <si>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</si>
  <si>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</si>
  <si>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</si>
  <si>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</si>
  <si>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</si>
  <si>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</si>
  <si>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</si>
  <si>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</si>
  <si>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</si>
  <si>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</si>
  <si>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</si>
  <si>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</si>
  <si>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</si>
  <si>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</si>
  <si>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</si>
  <si>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</si>
  <si>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</si>
  <si>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</si>
  <si>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</si>
  <si>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</si>
  <si>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</si>
  <si>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</si>
  <si>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</si>
  <si>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</si>
  <si>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</si>
  <si>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</si>
  <si>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</si>
  <si>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</si>
  <si>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</si>
  <si>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</si>
  <si>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</si>
  <si>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</si>
  <si>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</si>
  <si>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</si>
  <si>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</si>
  <si>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</si>
  <si>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</si>
  <si>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</si>
  <si>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</si>
  <si>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</si>
  <si>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</si>
  <si>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</si>
  <si>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</si>
  <si>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</si>
  <si>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</si>
  <si>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</si>
  <si>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</si>
  <si>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</si>
  <si>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</si>
  <si>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</si>
  <si>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</si>
  <si>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</si>
  <si>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</si>
  <si>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</si>
  <si>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</si>
  <si>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</si>
  <si>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</si>
  <si>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</si>
  <si>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</si>
  <si>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</si>
  <si>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</si>
  <si>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</si>
  <si>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</si>
  <si>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</si>
  <si>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</si>
  <si>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</si>
  <si>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</si>
  <si>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</si>
  <si>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</si>
  <si>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</si>
  <si>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</si>
  <si>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</si>
  <si>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</si>
  <si>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</si>
  <si>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</si>
  <si>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</si>
  <si>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</si>
  <si>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</si>
  <si>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</si>
  <si>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</si>
  <si>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</si>
  <si>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</si>
  <si>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</si>
  <si>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</si>
  <si>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</si>
  <si>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</si>
  <si>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</si>
  <si>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</si>
  <si>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</si>
  <si>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</si>
  <si>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</si>
  <si>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</si>
  <si>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</si>
  <si>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</si>
  <si>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</si>
  <si>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</si>
  <si>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</si>
  <si>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</si>
  <si>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</si>
  <si>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</si>
  <si>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</si>
  <si>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</si>
  <si>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</si>
  <si>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</si>
  <si>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</si>
  <si>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</si>
  <si>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</si>
  <si>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</si>
  <si>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</si>
  <si>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</si>
  <si>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</si>
  <si>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</si>
  <si>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</si>
  <si>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</si>
  <si>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</si>
  <si>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</si>
  <si>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</si>
  <si>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</si>
  <si>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</si>
  <si>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</si>
  <si>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</si>
  <si>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</si>
  <si>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</si>
  <si>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</si>
  <si>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</si>
  <si>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</si>
  <si>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</si>
  <si>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</si>
  <si>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</si>
  <si>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</si>
  <si>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</si>
  <si>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</si>
  <si>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</si>
  <si>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</si>
  <si>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</si>
  <si>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</si>
  <si>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</si>
  <si>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</si>
  <si>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</si>
  <si>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</si>
  <si>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</si>
  <si>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</si>
  <si>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</si>
  <si>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</si>
  <si>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</si>
  <si>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</si>
  <si>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</si>
  <si>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</si>
  <si>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</si>
  <si>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</si>
  <si>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</si>
  <si>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</si>
  <si>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</si>
  <si>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</si>
  <si>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</si>
  <si>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</si>
  <si>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</si>
  <si>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</si>
  <si>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</si>
  <si>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</si>
  <si>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</si>
  <si>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</si>
  <si>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</si>
  <si>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</si>
  <si>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</si>
  <si>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</si>
  <si>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</si>
  <si>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</si>
  <si>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</si>
  <si>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</si>
  <si>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</si>
  <si>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</si>
  <si>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</si>
  <si>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</si>
  <si>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</si>
  <si>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</si>
  <si>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</si>
  <si>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</si>
  <si>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</si>
  <si>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</si>
  <si>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</si>
  <si>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</si>
  <si>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</si>
  <si>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</si>
  <si>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</si>
  <si>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</si>
  <si>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</si>
  <si>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</si>
  <si>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</si>
  <si>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</si>
  <si>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</si>
  <si>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</si>
  <si>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</si>
  <si>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</si>
  <si>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</si>
  <si>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</si>
  <si>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</si>
  <si>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</si>
  <si>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</si>
  <si>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</si>
  <si>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</si>
  <si>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</si>
  <si>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</si>
  <si>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</si>
  <si>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</si>
  <si>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</si>
  <si>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</si>
  <si>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</si>
  <si>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</si>
  <si>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</si>
  <si>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</si>
  <si>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</si>
  <si>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</si>
  <si>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</si>
  <si>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</si>
  <si>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</si>
  <si>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</si>
  <si>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</si>
  <si>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</si>
  <si>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</si>
  <si>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</si>
  <si>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</si>
  <si>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</si>
  <si>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</si>
  <si>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</si>
  <si>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</si>
  <si>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</si>
  <si>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</si>
  <si>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</si>
  <si>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</si>
  <si>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</si>
  <si>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</si>
  <si>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</si>
  <si>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</si>
  <si>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</si>
  <si>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</si>
  <si>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</si>
  <si>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</si>
  <si>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</si>
  <si>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</si>
  <si>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</si>
  <si>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</si>
  <si>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</si>
  <si>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</si>
  <si>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</si>
  <si>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</si>
  <si>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</si>
  <si>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</si>
  <si>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</si>
  <si>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</si>
  <si>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</si>
  <si>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</si>
  <si>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</si>
  <si>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</si>
  <si>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</si>
  <si>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</si>
  <si>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</si>
  <si>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</si>
  <si>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</si>
  <si>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</si>
  <si>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</si>
  <si>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</si>
  <si>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</si>
  <si>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</si>
  <si>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</si>
  <si>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</si>
  <si>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</si>
  <si>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</si>
  <si>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</si>
  <si>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</si>
  <si>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</si>
  <si>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</si>
  <si>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</si>
  <si>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</si>
  <si>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</si>
  <si>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</si>
  <si>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</si>
  <si>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</si>
  <si>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</si>
  <si>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</si>
  <si>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</si>
  <si>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</si>
  <si>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</si>
  <si>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</si>
  <si>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</si>
  <si>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</si>
  <si>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</si>
  <si>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</si>
  <si>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</si>
  <si>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</si>
  <si>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</si>
  <si>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</si>
  <si>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</si>
  <si>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</si>
  <si>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</si>
  <si>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</si>
  <si>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</si>
  <si>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</si>
  <si>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</si>
  <si>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</si>
  <si>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</si>
  <si>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</si>
  <si>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</si>
  <si>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</si>
  <si>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</si>
  <si>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</si>
  <si>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</si>
  <si>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</si>
  <si>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</si>
  <si>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</si>
  <si>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</si>
  <si>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</si>
  <si>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</si>
  <si>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</si>
  <si>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</si>
  <si>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</si>
  <si>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</si>
  <si>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</si>
  <si>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</si>
  <si>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</si>
  <si>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</si>
  <si>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</si>
  <si>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</si>
  <si>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</si>
  <si>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</si>
  <si>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</si>
  <si>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</si>
  <si>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</si>
  <si>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</si>
  <si>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</si>
  <si>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</si>
  <si>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</si>
  <si>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</si>
  <si>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</si>
  <si>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</si>
  <si>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</si>
  <si>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</si>
  <si>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</si>
  <si>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</si>
  <si>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</si>
  <si>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</si>
  <si>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</si>
  <si>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</si>
  <si>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</si>
  <si>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</si>
  <si>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</si>
  <si>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</si>
  <si>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</si>
  <si>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</si>
  <si>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</si>
  <si>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</si>
  <si>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</si>
  <si>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</si>
  <si>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</si>
  <si>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</si>
  <si>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</si>
  <si>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</si>
  <si>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</si>
  <si>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</si>
  <si>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</si>
  <si>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</si>
  <si>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</si>
  <si>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</si>
  <si>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</si>
  <si>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</si>
  <si>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</si>
  <si>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</si>
  <si>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</si>
  <si>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</si>
  <si>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</si>
  <si>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</si>
  <si>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</si>
  <si>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</si>
  <si>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</si>
  <si>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</si>
  <si>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</si>
  <si>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</si>
  <si>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</si>
  <si>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</si>
  <si>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</si>
  <si>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</si>
  <si>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</si>
  <si>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</si>
  <si>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</si>
  <si>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</si>
  <si>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</si>
  <si>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</si>
  <si>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</si>
  <si>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</si>
  <si>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</si>
  <si>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</si>
  <si>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</si>
  <si>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</si>
  <si>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</si>
  <si>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</si>
  <si>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</si>
  <si>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</si>
  <si>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</si>
  <si>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</si>
  <si>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</si>
  <si>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</si>
  <si>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</si>
  <si>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</si>
  <si>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</si>
  <si>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</si>
  <si>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</si>
  <si>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</si>
  <si>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</si>
  <si>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</si>
  <si>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</si>
  <si>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</si>
  <si>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</si>
  <si>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</si>
  <si>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</si>
  <si>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</si>
  <si>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</si>
  <si>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</si>
  <si>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</si>
  <si>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</si>
  <si>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</si>
  <si>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</si>
  <si>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</si>
  <si>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</si>
  <si>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</si>
  <si>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</si>
  <si>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</si>
  <si>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</si>
  <si>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</si>
  <si>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</si>
  <si>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</si>
  <si>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</si>
  <si>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</si>
  <si>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</si>
  <si>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</si>
  <si>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</si>
  <si>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</si>
  <si>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</si>
  <si>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</si>
  <si>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</si>
  <si>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</si>
  <si>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</si>
  <si>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</si>
  <si>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</si>
  <si>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</si>
  <si>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</si>
  <si>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</si>
  <si>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</si>
  <si>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</si>
  <si>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</si>
  <si>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</si>
  <si>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</si>
  <si>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</si>
  <si>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</si>
  <si>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</si>
  <si>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</si>
  <si>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</si>
  <si>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</si>
  <si>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</si>
  <si>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</si>
  <si>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</si>
  <si>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</si>
  <si>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</si>
  <si>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</si>
  <si>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</si>
  <si>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</si>
  <si>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</si>
  <si>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</si>
  <si>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</si>
  <si>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</si>
  <si>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</si>
  <si>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</si>
  <si>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</si>
  <si>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</si>
  <si>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</si>
  <si>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</si>
  <si>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</si>
  <si>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</si>
  <si>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</si>
  <si>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</si>
  <si>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</si>
  <si>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</si>
  <si>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</si>
  <si>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</si>
  <si>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</si>
  <si>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</si>
  <si>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</si>
  <si>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</si>
  <si>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</si>
  <si>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</si>
  <si>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</si>
  <si>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</si>
  <si>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</si>
  <si>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</si>
  <si>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</si>
  <si>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</si>
  <si>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</si>
  <si>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</si>
  <si>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</si>
  <si>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</si>
  <si>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</si>
  <si>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</si>
  <si>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</si>
  <si>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</si>
  <si>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</si>
  <si>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</si>
  <si>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</si>
  <si>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</si>
  <si>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</si>
  <si>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</si>
  <si>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</si>
  <si>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</si>
  <si>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</si>
  <si>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</si>
  <si>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</si>
  <si>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</si>
  <si>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</si>
  <si>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</si>
  <si>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</si>
  <si>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</si>
  <si>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</si>
  <si>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</si>
  <si>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</si>
  <si>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</si>
  <si>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</si>
  <si>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</si>
  <si>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</si>
  <si>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</si>
  <si>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</si>
  <si>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</si>
  <si>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</si>
  <si>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</si>
  <si>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</si>
  <si>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</si>
  <si>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</si>
  <si>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</si>
  <si>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</si>
  <si>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</si>
  <si>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</si>
  <si>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</si>
  <si>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</si>
  <si>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</si>
  <si>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</si>
  <si>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</si>
  <si>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</si>
  <si>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</si>
  <si>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</si>
  <si>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</si>
  <si>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</si>
  <si>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</si>
  <si>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</si>
  <si>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</si>
  <si>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</si>
  <si>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</si>
  <si>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</si>
  <si>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</si>
  <si>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</si>
  <si>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</si>
  <si>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</si>
  <si>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</si>
  <si>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</si>
  <si>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</si>
  <si>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</si>
  <si>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</si>
  <si>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</si>
  <si>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</si>
  <si>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</si>
  <si>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</si>
  <si>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</si>
  <si>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</si>
  <si>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</si>
  <si>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</si>
  <si>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</si>
  <si>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</si>
  <si>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</si>
  <si>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</si>
  <si>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</si>
  <si>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</si>
  <si>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</si>
  <si>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</si>
  <si>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</si>
  <si>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</si>
  <si>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</si>
  <si>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</si>
  <si>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</si>
  <si>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</si>
  <si>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</si>
  <si>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</si>
  <si>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</si>
  <si>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</si>
  <si>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</si>
  <si>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</si>
  <si>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</si>
  <si>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</si>
  <si>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</si>
  <si>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</si>
  <si>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</si>
  <si>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</si>
  <si>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</si>
  <si>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</si>
  <si>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</si>
  <si>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</si>
  <si>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</si>
  <si>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</si>
  <si>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</si>
  <si>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</si>
  <si>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</si>
  <si>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</si>
  <si>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</si>
  <si>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</si>
  <si>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</si>
  <si>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</si>
  <si>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</si>
  <si>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</si>
  <si>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</si>
  <si>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</si>
  <si>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</si>
  <si>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</si>
  <si>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</si>
  <si>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</si>
  <si>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</si>
  <si>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</si>
  <si>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</si>
  <si>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</si>
  <si>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</si>
  <si>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</si>
  <si>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</si>
  <si>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</si>
  <si>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</si>
  <si>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</si>
  <si>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</si>
  <si>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</si>
  <si>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</si>
  <si>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</si>
  <si>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</si>
  <si>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</si>
  <si>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</si>
  <si>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</si>
  <si>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</si>
  <si>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</si>
  <si>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</si>
  <si>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</si>
  <si>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</si>
  <si>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</si>
  <si>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</si>
  <si>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</si>
  <si>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</si>
  <si>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</si>
  <si>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</si>
  <si>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</si>
  <si>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</si>
  <si>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</si>
  <si>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</si>
  <si>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</si>
  <si>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</si>
  <si>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</si>
  <si>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</si>
  <si>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</si>
  <si>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</si>
  <si>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</si>
  <si>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</si>
  <si>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</si>
  <si>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</si>
  <si>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</si>
  <si>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</si>
  <si>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</si>
  <si>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</si>
  <si>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</si>
  <si>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</si>
  <si>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</si>
  <si>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</si>
  <si>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</si>
  <si>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</si>
  <si>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</si>
  <si>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</si>
  <si>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</si>
  <si>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</si>
  <si>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</si>
  <si>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</si>
  <si>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</si>
  <si>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</si>
  <si>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</si>
  <si>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</si>
  <si>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</si>
  <si>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</si>
  <si>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</si>
  <si>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</si>
  <si>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</si>
  <si>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</si>
  <si>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</si>
  <si>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</si>
  <si>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</si>
  <si>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</si>
  <si>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</si>
  <si>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</si>
  <si>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</si>
  <si>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</si>
  <si>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</si>
  <si>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</si>
  <si>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</si>
  <si>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</si>
  <si>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</si>
  <si>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</si>
  <si>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</si>
  <si>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</si>
  <si>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</si>
  <si>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</si>
  <si>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</si>
  <si>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</si>
  <si>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</si>
  <si>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</si>
  <si>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</si>
  <si>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</si>
  <si>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</si>
  <si>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</si>
  <si>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</si>
  <si>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</si>
  <si>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</si>
  <si>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</si>
  <si>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</si>
  <si>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</si>
  <si>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</si>
  <si>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</si>
  <si>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</si>
  <si>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</si>
  <si>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</si>
  <si>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</si>
  <si>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</si>
  <si>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</si>
  <si>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</si>
  <si>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</si>
  <si>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</si>
  <si>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</si>
  <si>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</si>
  <si>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</si>
  <si>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</si>
  <si>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</si>
  <si>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</si>
  <si>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</si>
  <si>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</si>
  <si>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</si>
  <si>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</si>
  <si>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</si>
  <si>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</si>
  <si>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</si>
  <si>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</si>
  <si>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</si>
  <si>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</si>
  <si>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</si>
  <si>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</si>
  <si>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</si>
  <si>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</si>
  <si>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</si>
  <si>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</si>
  <si>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</si>
  <si>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</si>
  <si>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</si>
  <si>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</si>
  <si>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</si>
  <si>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</si>
  <si>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</si>
  <si>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</si>
  <si>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</si>
  <si>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</si>
  <si>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</si>
  <si>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</si>
  <si>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</si>
  <si>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</si>
  <si>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</si>
  <si>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</si>
  <si>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</si>
  <si>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</si>
  <si>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</si>
  <si>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</si>
  <si>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</si>
  <si>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</si>
  <si>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</si>
  <si>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</si>
  <si>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</si>
  <si>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</si>
  <si>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</si>
  <si>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</si>
  <si>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</si>
  <si>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</si>
  <si>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</si>
  <si>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</si>
  <si>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</si>
  <si>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</si>
  <si>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</si>
  <si>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</si>
  <si>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</si>
  <si>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</si>
  <si>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</si>
  <si>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</si>
  <si>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</si>
  <si>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</si>
  <si>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</si>
  <si>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</si>
  <si>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</si>
  <si>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</si>
  <si>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</si>
  <si>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</si>
  <si>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</si>
  <si>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</si>
  <si>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</si>
  <si>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</si>
  <si>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</si>
  <si>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</si>
  <si>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</si>
  <si>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</si>
  <si>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</si>
  <si>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</si>
  <si>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</si>
  <si>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</si>
  <si>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</si>
  <si>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</si>
  <si>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</si>
  <si>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</si>
  <si>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</si>
  <si>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</si>
  <si>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</si>
  <si>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</si>
  <si>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</si>
  <si>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</si>
  <si>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</si>
  <si>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</si>
  <si>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</si>
  <si>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</si>
  <si>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</si>
  <si>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</si>
  <si>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</si>
  <si>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</si>
  <si>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</si>
  <si>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</si>
  <si>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</si>
  <si>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</si>
  <si>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</si>
  <si>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</si>
  <si>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</si>
  <si>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</si>
  <si>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</si>
  <si>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</si>
  <si>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</si>
  <si>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</si>
  <si>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</si>
  <si>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</si>
  <si>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</si>
  <si>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</si>
  <si>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</si>
  <si>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</si>
  <si>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</si>
  <si>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</si>
  <si>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</si>
  <si>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</si>
  <si>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</si>
  <si>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</si>
  <si>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</si>
  <si>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</si>
  <si>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</si>
  <si>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</si>
  <si>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</si>
  <si>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</si>
  <si>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</si>
  <si>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</si>
  <si>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</si>
  <si>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</si>
  <si>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</si>
  <si>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</si>
  <si>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</si>
  <si>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</si>
  <si>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</si>
  <si>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</si>
  <si>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</si>
  <si>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</si>
  <si>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</si>
  <si>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</si>
  <si>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</si>
  <si>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</si>
  <si>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</si>
  <si>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</si>
  <si>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</si>
  <si>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</si>
  <si>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</si>
  <si>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</si>
  <si>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</si>
  <si>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</si>
  <si>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</si>
  <si>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</si>
  <si>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</si>
  <si>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</si>
  <si>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</si>
  <si>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</si>
  <si>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</si>
  <si>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</si>
  <si>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</si>
  <si>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</si>
  <si>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</si>
  <si>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</si>
  <si>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</si>
  <si>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</si>
  <si>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</si>
  <si>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</si>
  <si>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</si>
  <si>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</si>
  <si>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</si>
  <si>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</si>
  <si>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</si>
  <si>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</si>
  <si>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</si>
  <si>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</si>
  <si>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</si>
  <si>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</si>
  <si>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</si>
  <si>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</si>
  <si>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</si>
  <si>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</si>
  <si>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</si>
  <si>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</si>
  <si>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</si>
  <si>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</si>
  <si>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</si>
  <si>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</si>
  <si>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</si>
  <si>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</si>
  <si>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</si>
  <si>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</si>
  <si>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</si>
  <si>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</si>
  <si>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</si>
  <si>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</si>
  <si>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</si>
  <si>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</si>
  <si>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</si>
  <si>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</si>
  <si>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</si>
  <si>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</si>
  <si>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</si>
  <si>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</si>
  <si>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</si>
  <si>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</si>
  <si>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</si>
  <si>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</si>
  <si>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</si>
  <si>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</si>
  <si>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</si>
  <si>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</si>
  <si>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</si>
  <si>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</si>
  <si>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</si>
  <si>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</si>
  <si>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</si>
  <si>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</si>
  <si>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</si>
  <si>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</si>
  <si>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</si>
  <si>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</si>
  <si>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</si>
  <si>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</si>
  <si>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</si>
  <si>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</si>
  <si>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</si>
  <si>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</si>
  <si>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</si>
  <si>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</si>
  <si>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</si>
  <si>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</si>
  <si>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</si>
  <si>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</si>
  <si>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</si>
  <si>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</si>
  <si>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</si>
  <si>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</si>
  <si>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</si>
  <si>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</si>
  <si>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</si>
  <si>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</si>
  <si>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</si>
  <si>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</si>
  <si>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</si>
  <si>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</si>
  <si>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</si>
  <si>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</si>
  <si>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</si>
  <si>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</si>
  <si>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</si>
  <si>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</si>
  <si>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</si>
  <si>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</si>
  <si>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</si>
  <si>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</si>
  <si>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</si>
  <si>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</si>
  <si>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</si>
  <si>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</si>
  <si>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</si>
  <si>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</si>
  <si>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</si>
  <si>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</si>
  <si>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</si>
  <si>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</si>
  <si>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</si>
  <si>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</si>
  <si>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</si>
  <si>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</si>
  <si>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</si>
  <si>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</si>
  <si>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</si>
  <si>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</si>
  <si>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</si>
  <si>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</si>
  <si>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</si>
  <si>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</si>
  <si>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</si>
  <si>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</si>
  <si>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</si>
  <si>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</si>
  <si>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</si>
  <si>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</si>
  <si>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</si>
  <si>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</si>
  <si>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</si>
  <si>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</si>
  <si>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</si>
  <si>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</si>
  <si>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</si>
  <si>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</si>
  <si>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</si>
  <si>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</si>
  <si>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</si>
  <si>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</si>
  <si>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</si>
  <si>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</si>
  <si>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</si>
  <si>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</si>
  <si>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</si>
  <si>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</si>
  <si>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</si>
  <si>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</si>
  <si>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</si>
  <si>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</si>
  <si>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</si>
  <si>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</si>
  <si>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</si>
  <si>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</si>
  <si>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</si>
  <si>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</si>
  <si>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</si>
  <si>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</si>
  <si>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</si>
  <si>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</si>
  <si>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</si>
  <si>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</si>
  <si>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</si>
  <si>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</si>
  <si>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</si>
  <si>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</si>
  <si>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</si>
  <si>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</si>
  <si>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</si>
  <si>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</si>
  <si>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</si>
  <si>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</si>
  <si>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</si>
  <si>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</si>
  <si>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</si>
  <si>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</si>
  <si>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</si>
  <si>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</si>
  <si>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</si>
  <si>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</si>
  <si>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</si>
  <si>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</si>
  <si>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</si>
  <si>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</si>
  <si>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</si>
  <si>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</si>
  <si>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</si>
  <si>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</si>
  <si>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</si>
  <si>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</si>
  <si>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</si>
  <si>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</si>
  <si>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</si>
  <si>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</si>
  <si>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</si>
  <si>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</si>
  <si>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</si>
  <si>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</si>
  <si>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</si>
  <si>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</si>
  <si>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</si>
  <si>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</si>
  <si>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</si>
  <si>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</si>
  <si>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</si>
  <si>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</si>
  <si>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</si>
  <si>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</si>
  <si>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</si>
  <si>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</si>
  <si>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</si>
  <si>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</si>
  <si>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</si>
  <si>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</si>
  <si>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</si>
  <si>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</si>
  <si>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</si>
  <si>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</si>
  <si>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</si>
  <si>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</si>
  <si>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</si>
  <si>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</si>
  <si>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</si>
  <si>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</si>
  <si>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</si>
  <si>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</si>
  <si>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</si>
  <si>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</si>
  <si>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</si>
  <si>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</si>
  <si>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</si>
  <si>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</si>
  <si>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</si>
  <si>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</si>
  <si>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</si>
  <si>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</si>
  <si>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</si>
  <si>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</si>
  <si>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</si>
  <si>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</si>
  <si>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</si>
  <si>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</si>
  <si>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</si>
  <si>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</si>
  <si>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</si>
  <si>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</si>
  <si>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</si>
  <si>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</si>
  <si>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</si>
  <si>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</si>
  <si>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</si>
  <si>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</si>
  <si>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</si>
  <si>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</si>
  <si>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</si>
  <si>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</si>
  <si>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</si>
  <si>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</si>
  <si>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</si>
  <si>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</si>
  <si>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</si>
  <si>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</si>
  <si>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</si>
  <si>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</si>
  <si>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</si>
  <si>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</si>
  <si>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</si>
  <si>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</si>
  <si>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</si>
  <si>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</si>
  <si>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</si>
  <si>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</si>
  <si>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</si>
  <si>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</si>
  <si>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</si>
  <si>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</si>
  <si>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</si>
  <si>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</si>
  <si>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</si>
  <si>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</si>
  <si>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</si>
  <si>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</si>
  <si>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</si>
  <si>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</si>
  <si>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</si>
  <si>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</si>
  <si>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</si>
  <si>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</si>
  <si>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</si>
  <si>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</si>
  <si>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</si>
  <si>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</si>
  <si>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</si>
  <si>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</si>
  <si>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</si>
  <si>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</si>
  <si>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</si>
  <si>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</si>
  <si>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</si>
  <si>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</si>
  <si>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</si>
  <si>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</si>
  <si>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</si>
  <si>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</si>
  <si>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</si>
  <si>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</si>
  <si>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</si>
  <si>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</si>
  <si>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</si>
  <si>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</si>
  <si>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</si>
  <si>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</si>
  <si>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</si>
  <si>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</si>
  <si>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</si>
  <si>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</si>
  <si>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</si>
  <si>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</si>
  <si>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</si>
  <si>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</si>
  <si>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</si>
  <si>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</si>
  <si>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</si>
  <si>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</si>
  <si>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</si>
  <si>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</si>
  <si>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</si>
  <si>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</si>
  <si>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</si>
  <si>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</si>
  <si>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</si>
  <si>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</si>
  <si>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</si>
  <si>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</si>
  <si>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</si>
  <si>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</si>
  <si>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</si>
  <si>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</si>
  <si>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</si>
  <si>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</si>
  <si>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</si>
  <si>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</si>
  <si>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</si>
  <si>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</si>
  <si>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</si>
  <si>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</si>
  <si>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</si>
  <si>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</si>
  <si>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</si>
  <si>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</si>
  <si>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</si>
  <si>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</si>
  <si>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</si>
  <si>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</si>
  <si>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</si>
  <si>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</si>
  <si>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</si>
  <si>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</si>
  <si>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</si>
  <si>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</si>
  <si>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</si>
  <si>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</si>
  <si>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</si>
  <si>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</si>
  <si>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</si>
  <si>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</si>
  <si>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</si>
  <si>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</si>
  <si>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</si>
  <si>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</si>
  <si>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</si>
  <si>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</si>
  <si>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</si>
  <si>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</si>
  <si>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</si>
  <si>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</si>
  <si>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</si>
  <si>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</si>
  <si>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</si>
  <si>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</si>
  <si>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</si>
  <si>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</si>
  <si>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</si>
  <si>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</si>
  <si>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</si>
  <si>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</si>
  <si>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</si>
  <si>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</si>
  <si>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</si>
  <si>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</si>
  <si>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</si>
  <si>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</si>
  <si>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</si>
  <si>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</si>
  <si>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</si>
  <si>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</si>
  <si>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</si>
  <si>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</si>
  <si>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</si>
  <si>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</si>
  <si>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</si>
  <si>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</si>
  <si>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</si>
  <si>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</si>
  <si>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</si>
  <si>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</si>
  <si>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</si>
  <si>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</si>
  <si>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</si>
  <si>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</si>
  <si>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</si>
  <si>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</si>
  <si>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</si>
  <si>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</si>
  <si>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</si>
  <si>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</si>
  <si>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</si>
  <si>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</si>
  <si>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</si>
  <si>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</si>
  <si>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</si>
  <si>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</si>
  <si>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</si>
  <si>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</si>
  <si>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</si>
  <si>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</si>
  <si>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</si>
  <si>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</si>
  <si>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</si>
  <si>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</si>
  <si>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</si>
  <si>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</si>
  <si>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</si>
  <si>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</si>
  <si>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</si>
  <si>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</si>
  <si>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</si>
  <si>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</si>
  <si>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</si>
  <si>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</si>
  <si>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</si>
  <si>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</si>
  <si>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</si>
  <si>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</si>
  <si>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</si>
  <si>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</si>
  <si>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</si>
  <si>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</si>
  <si>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</si>
  <si>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</si>
  <si>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</si>
  <si>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</si>
  <si>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</si>
  <si>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</si>
  <si>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</si>
  <si>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</si>
  <si>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</si>
  <si>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</si>
  <si>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</si>
  <si>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</si>
  <si>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</si>
  <si>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</si>
  <si>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</si>
  <si>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</si>
  <si>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</si>
  <si>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</si>
  <si>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</si>
  <si>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</si>
  <si>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</si>
  <si>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</si>
  <si>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</si>
  <si>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</si>
  <si>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</si>
  <si>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</si>
  <si>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</si>
  <si>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</si>
  <si>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</si>
  <si>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</si>
  <si>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</si>
  <si>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</si>
  <si>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</si>
  <si>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</si>
  <si>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</si>
  <si>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</si>
  <si>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</si>
  <si>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</si>
  <si>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</si>
  <si>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</si>
  <si>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</si>
  <si>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</si>
  <si>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</si>
  <si>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</si>
  <si>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</si>
  <si>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</si>
  <si>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</si>
  <si>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</si>
  <si>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</si>
  <si>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</si>
  <si>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</si>
  <si>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</si>
  <si>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</si>
  <si>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</si>
  <si>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</si>
  <si>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</si>
  <si>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</si>
  <si>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</si>
  <si>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</si>
  <si>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</si>
  <si>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</si>
  <si>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</si>
  <si>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</si>
  <si>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</si>
  <si>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</si>
  <si>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</si>
  <si>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</si>
  <si>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</si>
  <si>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</si>
  <si>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</si>
  <si>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</si>
  <si>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</si>
  <si>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</si>
  <si>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</si>
  <si>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</si>
  <si>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</si>
  <si>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</si>
  <si>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</si>
  <si>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</si>
  <si>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</si>
  <si>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</si>
  <si>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</si>
  <si>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</si>
  <si>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</si>
  <si>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</si>
  <si>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</si>
  <si>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</si>
  <si>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</si>
  <si>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</si>
  <si>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</si>
  <si>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</si>
  <si>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</si>
  <si>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</si>
  <si>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</si>
  <si>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</si>
  <si>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</si>
  <si>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</si>
  <si>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</si>
  <si>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</si>
  <si>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</si>
  <si>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</si>
  <si>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</si>
  <si>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</si>
  <si>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</si>
  <si>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</si>
  <si>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</si>
  <si>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</si>
  <si>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</si>
  <si>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</si>
  <si>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</si>
  <si>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</si>
  <si>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</si>
  <si>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</si>
  <si>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</si>
  <si>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</si>
  <si>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</si>
  <si>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</si>
  <si>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</si>
  <si>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</si>
  <si>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</si>
  <si>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</si>
  <si>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</si>
  <si>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</si>
  <si>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</si>
  <si>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</si>
  <si>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</si>
  <si>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</si>
  <si>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</si>
  <si>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</si>
  <si>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</si>
  <si>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</si>
  <si>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</si>
  <si>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</si>
  <si>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</si>
  <si>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</si>
  <si>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</si>
  <si>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</si>
  <si>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</si>
  <si>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</si>
  <si>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</si>
  <si>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</si>
  <si>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</si>
  <si>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</si>
  <si>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</si>
  <si>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</si>
  <si>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</si>
  <si>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</si>
  <si>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</si>
  <si>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</si>
  <si>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</si>
  <si>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</si>
  <si>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</si>
  <si>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</si>
  <si>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</si>
  <si>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</si>
  <si>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</si>
  <si>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</si>
  <si>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</si>
  <si>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</si>
  <si>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</si>
  <si>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</si>
  <si>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</si>
  <si>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</si>
  <si>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</si>
  <si>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</si>
  <si>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</si>
  <si>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</si>
  <si>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</si>
  <si>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</si>
  <si>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</si>
  <si>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</si>
  <si>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</si>
  <si>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</si>
  <si>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</si>
  <si>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</si>
  <si>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</si>
  <si>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</si>
  <si>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</si>
  <si>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</si>
  <si>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</si>
  <si>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</si>
  <si>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</si>
  <si>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</si>
  <si>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</si>
  <si>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</si>
  <si>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</si>
  <si>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</si>
  <si>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</si>
  <si>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</si>
  <si>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</si>
  <si>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</si>
  <si>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</si>
  <si>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</si>
  <si>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</si>
  <si>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</si>
  <si>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</si>
  <si>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</si>
  <si>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</si>
  <si>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</si>
  <si>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</si>
  <si>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</si>
  <si>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</si>
  <si>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</si>
  <si>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</si>
  <si>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</si>
  <si>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</si>
  <si>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</si>
  <si>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</si>
  <si>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</si>
  <si>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</si>
  <si>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</si>
  <si>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</si>
  <si>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</si>
  <si>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</si>
  <si>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</si>
  <si>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</si>
  <si>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</si>
  <si>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</si>
  <si>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</si>
  <si>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</si>
  <si>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</si>
  <si>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</si>
  <si>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</si>
  <si>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</si>
  <si>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</si>
  <si>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</si>
  <si>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</si>
  <si>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</si>
  <si>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</si>
  <si>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</si>
  <si>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</si>
  <si>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</si>
  <si>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</si>
  <si>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</si>
  <si>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</si>
  <si>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</si>
  <si>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</si>
  <si>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</si>
  <si>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</si>
  <si>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</si>
  <si>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</si>
  <si>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</si>
  <si>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</si>
  <si>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</si>
  <si>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</si>
  <si>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</si>
  <si>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</si>
  <si>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</si>
  <si>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</si>
  <si>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</si>
  <si>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</si>
  <si>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</si>
  <si>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</si>
  <si>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</si>
  <si>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</si>
  <si>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</si>
  <si>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</si>
  <si>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</si>
  <si>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</si>
  <si>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</si>
  <si>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</si>
  <si>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</si>
  <si>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</si>
  <si>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</si>
  <si>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</si>
  <si>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</si>
  <si>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</si>
  <si>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</si>
  <si>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</si>
  <si>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</si>
  <si>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</si>
  <si>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</si>
  <si>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</si>
  <si>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</si>
  <si>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</si>
  <si>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</si>
  <si>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</si>
  <si>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</si>
  <si>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</si>
  <si>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</si>
  <si>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</si>
  <si>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</si>
  <si>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</si>
  <si>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</si>
  <si>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</si>
  <si>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</si>
  <si>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</si>
  <si>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</si>
  <si>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</si>
  <si>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</si>
  <si>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</si>
  <si>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</si>
  <si>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</si>
  <si>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</si>
  <si>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</si>
  <si>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</si>
  <si>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</si>
  <si>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</si>
  <si>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</si>
  <si>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</si>
  <si>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</si>
  <si>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</si>
  <si>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</si>
  <si>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</si>
  <si>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</si>
  <si>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</si>
  <si>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</si>
  <si>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</si>
  <si>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</si>
  <si>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</si>
  <si>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</si>
  <si>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</si>
  <si>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</si>
  <si>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</si>
  <si>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</si>
  <si>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</si>
  <si>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</si>
  <si>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</si>
  <si>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</si>
  <si>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</si>
  <si>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</si>
  <si>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</si>
  <si>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</si>
  <si>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</si>
  <si>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</si>
  <si>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</si>
  <si>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</si>
  <si>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</si>
  <si>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</si>
  <si>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</si>
  <si>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</si>
  <si>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</si>
  <si>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</si>
  <si>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</si>
  <si>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</si>
  <si>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</si>
  <si>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</si>
  <si>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</si>
  <si>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</si>
  <si>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</si>
  <si>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</si>
  <si>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</si>
  <si>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</si>
  <si>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</si>
  <si>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</si>
  <si>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</si>
  <si>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</si>
  <si>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</si>
  <si>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</si>
  <si>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</si>
  <si>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</si>
  <si>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</si>
  <si>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</si>
  <si>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</si>
  <si>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</si>
  <si>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</si>
  <si>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</si>
  <si>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</si>
  <si>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</si>
  <si>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</si>
  <si>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</si>
  <si>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</si>
  <si>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</si>
  <si>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</si>
  <si>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</si>
  <si>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</si>
  <si>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</si>
  <si>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</si>
  <si>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</si>
  <si>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</si>
  <si>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</si>
  <si>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</si>
  <si>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</si>
  <si>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</si>
  <si>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</si>
  <si>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</si>
  <si>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</si>
  <si>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</si>
  <si>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</si>
  <si>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</si>
  <si>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</si>
  <si>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</si>
  <si>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</si>
  <si>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</si>
  <si>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</si>
  <si>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</si>
  <si>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</si>
  <si>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</si>
  <si>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</si>
  <si>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</si>
  <si>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</si>
  <si>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</si>
  <si>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</si>
  <si>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</si>
  <si>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</si>
  <si>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</si>
  <si>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</si>
  <si>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</si>
  <si>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</si>
  <si>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</si>
  <si>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</si>
  <si>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</si>
  <si>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</si>
  <si>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</si>
  <si>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</si>
  <si>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</si>
  <si>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</si>
  <si>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</si>
  <si>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</si>
  <si>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</si>
  <si>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</si>
  <si>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</si>
  <si>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</si>
  <si>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</si>
  <si>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</si>
  <si>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</si>
  <si>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</si>
  <si>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</si>
  <si>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</si>
  <si>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</si>
  <si>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</si>
  <si>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</si>
  <si>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</si>
  <si>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</si>
  <si>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</si>
  <si>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</si>
  <si>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</si>
  <si>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</si>
  <si>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</si>
  <si>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</si>
  <si>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</si>
  <si>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</si>
  <si>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</si>
  <si>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</si>
  <si>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</si>
  <si>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</si>
  <si>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</si>
  <si>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</si>
  <si>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</si>
  <si>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</si>
  <si>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</si>
  <si>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</si>
  <si>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</si>
  <si>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</si>
  <si>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</si>
  <si>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</si>
  <si>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</si>
  <si>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</si>
  <si>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</si>
  <si>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</si>
  <si>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</si>
  <si>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</si>
  <si>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</si>
  <si>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</si>
  <si>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</si>
  <si>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</si>
  <si>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</si>
  <si>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</si>
  <si>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</si>
  <si>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</si>
  <si>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</si>
  <si>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</si>
  <si>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</si>
  <si>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</si>
  <si>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</si>
  <si>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</si>
  <si>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</si>
  <si>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</si>
  <si>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</si>
  <si>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</si>
  <si>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</si>
  <si>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</si>
  <si>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</si>
  <si>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</si>
  <si>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</si>
  <si>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</si>
  <si>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</si>
  <si>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</si>
  <si>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</si>
  <si>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</si>
  <si>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</si>
  <si>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</si>
  <si>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</si>
  <si>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</si>
  <si>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</si>
  <si>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</si>
  <si>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</si>
  <si>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</si>
  <si>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</si>
  <si>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</si>
  <si>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</si>
  <si>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</si>
  <si>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</si>
  <si>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</si>
  <si>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</si>
  <si>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</si>
  <si>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</si>
  <si>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</si>
  <si>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</si>
  <si>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</si>
  <si>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</si>
  <si>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</si>
  <si>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</si>
  <si>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</si>
  <si>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</si>
  <si>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</si>
  <si>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</si>
  <si>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</si>
  <si>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</si>
  <si>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</si>
  <si>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</si>
  <si>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</si>
  <si>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</si>
  <si>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</si>
  <si>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</si>
  <si>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</si>
  <si>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</si>
  <si>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</si>
  <si>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</si>
  <si>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</si>
  <si>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</si>
  <si>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</si>
  <si>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</si>
  <si>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</si>
  <si>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</si>
  <si>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</si>
  <si>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</si>
  <si>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</si>
  <si>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</si>
  <si>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</si>
  <si>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</si>
  <si>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</si>
  <si>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</si>
  <si>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</si>
  <si>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</si>
  <si>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</si>
  <si>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</si>
  <si>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</si>
  <si>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</si>
  <si>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</si>
  <si>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</si>
  <si>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</si>
  <si>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</si>
  <si>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</si>
  <si>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</si>
  <si>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</si>
  <si>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</si>
  <si>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</si>
  <si>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</si>
  <si>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</si>
  <si>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</si>
  <si>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</si>
  <si>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</si>
  <si>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</si>
  <si>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</si>
  <si>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</si>
  <si>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</si>
  <si>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</si>
  <si>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</si>
  <si>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</si>
  <si>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</si>
  <si>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</si>
  <si>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</si>
  <si>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</si>
  <si>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</si>
  <si>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</si>
  <si>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</si>
  <si>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</si>
  <si>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</si>
  <si>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</si>
  <si>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</si>
  <si>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</si>
  <si>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</si>
  <si>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</si>
  <si>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</si>
  <si>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</si>
  <si>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</si>
  <si>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</si>
  <si>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</si>
  <si>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</si>
  <si>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</si>
  <si>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</si>
  <si>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</si>
  <si>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</si>
  <si>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</si>
  <si>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</si>
  <si>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</si>
  <si>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</si>
  <si>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</si>
  <si>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</si>
  <si>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</si>
  <si>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</si>
  <si>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</si>
  <si>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</si>
  <si>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</si>
  <si>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</si>
  <si>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</si>
  <si>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</si>
  <si>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</si>
  <si>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</si>
  <si>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</si>
  <si>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</si>
  <si>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</si>
  <si>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</si>
  <si>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</si>
  <si>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</si>
  <si>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</si>
  <si>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</si>
  <si>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</si>
  <si>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</si>
  <si>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</si>
  <si>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</si>
  <si>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</si>
  <si>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</si>
  <si>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</si>
  <si>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</si>
  <si>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</si>
  <si>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</si>
  <si>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</si>
  <si>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</si>
  <si>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</si>
  <si>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</si>
  <si>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</si>
  <si>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</si>
  <si>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</si>
  <si>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</si>
  <si>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</si>
  <si>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</si>
  <si>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</si>
  <si>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</si>
  <si>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</si>
  <si>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</si>
  <si>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</si>
  <si>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</si>
  <si>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</si>
  <si>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</si>
  <si>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</si>
  <si>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</si>
  <si>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</si>
  <si>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</si>
  <si>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</si>
  <si>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</si>
  <si>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</si>
  <si>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</si>
  <si>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</si>
  <si>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</si>
  <si>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</si>
  <si>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</si>
  <si>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</si>
  <si>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</si>
  <si>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</si>
  <si>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</si>
  <si>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</si>
  <si>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</si>
  <si>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</si>
  <si>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</si>
  <si>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</si>
  <si>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</si>
  <si>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</si>
  <si>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</si>
  <si>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</si>
  <si>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</si>
  <si>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</si>
  <si>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</si>
  <si>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</si>
  <si>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</si>
  <si>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</si>
  <si>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</si>
  <si>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</si>
  <si>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</si>
  <si>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</si>
  <si>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</si>
  <si>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</si>
  <si>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</si>
  <si>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</si>
  <si>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</si>
  <si>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</si>
  <si>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</si>
  <si>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</si>
  <si>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</si>
  <si>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</si>
  <si>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</si>
  <si>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</si>
  <si>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</si>
  <si>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</si>
  <si>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</si>
  <si>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</si>
  <si>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</si>
  <si>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</si>
  <si>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</si>
  <si>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</si>
  <si>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</si>
  <si>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</si>
  <si>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</si>
  <si>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</si>
  <si>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</si>
  <si>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</si>
  <si>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</si>
  <si>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</si>
  <si>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</si>
  <si>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</si>
  <si>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</si>
  <si>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</si>
  <si>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</si>
  <si>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</si>
  <si>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</si>
  <si>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</si>
  <si>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</si>
  <si>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</si>
  <si>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</si>
  <si>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</si>
  <si>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</si>
  <si>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</si>
  <si>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</si>
  <si>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</si>
  <si>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</si>
  <si>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</si>
  <si>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</si>
  <si>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</si>
  <si>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</si>
  <si>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</si>
  <si>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</si>
  <si>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</si>
  <si>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</si>
  <si>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</si>
  <si>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</si>
  <si>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</si>
  <si>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</si>
  <si>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</si>
  <si>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</si>
  <si>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</si>
  <si>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</si>
  <si>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</si>
  <si>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</si>
  <si>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</si>
  <si>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</si>
  <si>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</si>
  <si>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</si>
  <si>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</si>
  <si>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</si>
  <si>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</si>
  <si>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</si>
  <si>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</si>
  <si>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</si>
  <si>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</si>
  <si>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</si>
  <si>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</si>
  <si>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</si>
  <si>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</si>
  <si>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</si>
  <si>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</si>
  <si>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</si>
  <si>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</si>
  <si>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</si>
  <si>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</si>
  <si>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</si>
  <si>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</si>
  <si>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</si>
  <si>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</si>
  <si>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</si>
  <si>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</si>
  <si>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</si>
  <si>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</si>
  <si>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</si>
  <si>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</si>
  <si>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</si>
  <si>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</si>
  <si>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</si>
  <si>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</si>
  <si>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</si>
  <si>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</si>
  <si>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</si>
  <si>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</si>
  <si>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</si>
  <si>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</si>
  <si>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</si>
  <si>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</si>
  <si>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</si>
  <si>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</si>
  <si>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</si>
  <si>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</si>
  <si>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</si>
  <si>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</si>
  <si>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</si>
  <si>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</si>
  <si>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</si>
  <si>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</si>
  <si>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</si>
  <si>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</si>
  <si>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</si>
  <si>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</si>
  <si>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</si>
  <si>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</si>
  <si>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</si>
  <si>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</si>
  <si>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</si>
  <si>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</si>
  <si>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</si>
  <si>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</si>
  <si>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</si>
  <si>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</si>
  <si>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</si>
  <si>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</si>
  <si>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</si>
  <si>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</si>
  <si>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</si>
  <si>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</si>
  <si>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</si>
  <si>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</si>
  <si>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</si>
  <si>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</si>
  <si>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</si>
  <si>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</si>
  <si>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</si>
  <si>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</si>
  <si>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</si>
  <si>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</si>
  <si>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</si>
  <si>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</si>
  <si>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</si>
  <si>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</si>
  <si>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</si>
  <si>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</si>
  <si>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</si>
  <si>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</si>
  <si>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</si>
  <si>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</si>
  <si>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</si>
  <si>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</si>
  <si>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</si>
  <si>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</si>
  <si>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</si>
  <si>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</si>
  <si>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</si>
  <si>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</si>
  <si>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</si>
  <si>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</si>
  <si>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</si>
  <si>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</si>
  <si>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</si>
  <si>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</si>
  <si>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</si>
  <si>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</si>
  <si>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</si>
  <si>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</si>
  <si>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</si>
  <si>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</si>
  <si>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</si>
  <si>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</si>
  <si>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</si>
  <si>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</si>
  <si>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</si>
  <si>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</si>
  <si>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</si>
  <si>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</si>
  <si>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</si>
  <si>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</si>
  <si>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</si>
  <si>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</si>
  <si>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</si>
  <si>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</si>
  <si>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</si>
  <si>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</si>
  <si>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</si>
  <si>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</si>
  <si>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</si>
  <si>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</si>
  <si>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</si>
  <si>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</si>
  <si>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</si>
  <si>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</si>
  <si>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</si>
  <si>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</si>
  <si>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</si>
  <si>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</si>
  <si>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</si>
  <si>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</si>
  <si>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</si>
  <si>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</si>
  <si>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</si>
  <si>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</si>
  <si>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</si>
  <si>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</si>
  <si>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</si>
  <si>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</si>
  <si>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</si>
  <si>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</si>
  <si>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</si>
  <si>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</si>
  <si>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</si>
  <si>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</si>
  <si>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</si>
  <si>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</si>
  <si>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</si>
  <si>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</si>
  <si>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</si>
  <si>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</si>
  <si>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</si>
  <si>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</si>
  <si>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</si>
  <si>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</si>
  <si>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</si>
  <si>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</si>
  <si>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</si>
  <si>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</si>
  <si>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</si>
  <si>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</si>
  <si>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</si>
  <si>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</si>
  <si>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</si>
  <si>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</si>
  <si>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</si>
  <si>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</si>
  <si>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</si>
  <si>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</si>
  <si>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</si>
  <si>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</si>
  <si>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</si>
  <si>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</si>
  <si>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</si>
  <si>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</si>
  <si>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</si>
  <si>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</si>
  <si>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</si>
  <si>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</si>
  <si>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</si>
  <si>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</si>
  <si>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</si>
  <si>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</si>
  <si>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</si>
  <si>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</si>
  <si>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</si>
  <si>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</si>
  <si>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</si>
  <si>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</si>
  <si>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</si>
  <si>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</si>
  <si>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</si>
  <si>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</si>
  <si>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</si>
  <si>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</si>
  <si>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</si>
  <si>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</si>
  <si>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</si>
  <si>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</si>
  <si>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</si>
  <si>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</si>
  <si>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</si>
  <si>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</si>
  <si>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</si>
  <si>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</si>
  <si>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</si>
  <si>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</si>
  <si>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</si>
  <si>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</si>
  <si>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</si>
  <si>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</si>
  <si>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</si>
  <si>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</si>
  <si>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</si>
  <si>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</si>
  <si>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</si>
  <si>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</si>
  <si>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</si>
  <si>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</si>
  <si>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</si>
  <si>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</si>
  <si>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</si>
  <si>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</si>
  <si>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</si>
  <si>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</si>
  <si>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</si>
  <si>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</si>
  <si>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</si>
  <si>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</si>
  <si>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</si>
  <si>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</si>
  <si>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</si>
  <si>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</si>
  <si>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</si>
  <si>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</si>
  <si>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</si>
  <si>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</si>
  <si>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</si>
  <si>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</si>
  <si>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</si>
  <si>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</si>
  <si>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</si>
  <si>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</si>
  <si>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</si>
  <si>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</si>
  <si>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</si>
  <si>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</si>
  <si>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</si>
  <si>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</si>
  <si>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</si>
  <si>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</si>
  <si>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</si>
  <si>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</si>
  <si>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</si>
  <si>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</si>
  <si>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</si>
  <si>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</si>
  <si>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</si>
  <si>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</si>
  <si>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</si>
  <si>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</si>
  <si>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</si>
  <si>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</si>
  <si>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</si>
  <si>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</si>
  <si>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</si>
  <si>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</si>
  <si>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</si>
  <si>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</si>
  <si>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</si>
  <si>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</si>
  <si>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</si>
  <si>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</si>
  <si>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</si>
  <si>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</si>
  <si>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</si>
  <si>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</si>
  <si>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</si>
  <si>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</si>
  <si>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</si>
  <si>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</si>
  <si>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</si>
  <si>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</si>
  <si>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</si>
  <si>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</si>
  <si>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</si>
  <si>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</si>
  <si>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</si>
  <si>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</si>
  <si>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</si>
  <si>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</si>
  <si>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</si>
  <si>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</si>
  <si>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</si>
  <si>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</si>
  <si>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</si>
  <si>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</si>
  <si>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</si>
  <si>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</si>
  <si>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</si>
  <si>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</si>
  <si>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</si>
  <si>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</si>
  <si>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</si>
  <si>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</si>
  <si>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</si>
  <si>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</si>
  <si>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</si>
  <si>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</si>
  <si>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</si>
  <si>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</si>
  <si>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</si>
  <si>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</si>
  <si>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</si>
  <si>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</si>
  <si>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</si>
  <si>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</si>
  <si>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</si>
  <si>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</si>
  <si>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</si>
  <si>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</si>
  <si>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</si>
  <si>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</si>
  <si>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</si>
  <si>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</si>
  <si>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</si>
  <si>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</si>
  <si>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</si>
  <si>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</si>
  <si>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</si>
  <si>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</si>
  <si>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</si>
  <si>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</si>
  <si>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</si>
  <si>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</si>
  <si>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</si>
  <si>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</si>
  <si>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</si>
  <si>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</si>
  <si>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</si>
  <si>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</si>
  <si>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</si>
  <si>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</si>
  <si>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</si>
  <si>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</si>
  <si>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</si>
  <si>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</si>
  <si>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</si>
  <si>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</si>
  <si>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</si>
  <si>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</si>
  <si>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</si>
  <si>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</si>
  <si>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</si>
  <si>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</si>
  <si>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</si>
  <si>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</si>
  <si>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</si>
  <si>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</si>
  <si>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</si>
  <si>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</si>
  <si>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</si>
  <si>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</si>
  <si>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</si>
  <si>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</si>
  <si>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</si>
  <si>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</si>
  <si>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</si>
  <si>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</si>
  <si>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</si>
  <si>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</si>
  <si>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</si>
  <si>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</si>
  <si>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</si>
  <si>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</si>
  <si>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</si>
  <si>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</si>
  <si>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</si>
  <si>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</si>
  <si>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</si>
  <si>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</si>
  <si>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</si>
  <si>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</si>
  <si>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</si>
  <si>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</si>
  <si>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</si>
  <si>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</si>
  <si>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</si>
  <si>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</si>
  <si>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</si>
  <si>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</si>
  <si>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</si>
  <si>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</si>
  <si>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</si>
  <si>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</si>
  <si>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</si>
  <si>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</si>
  <si>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</si>
  <si>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</si>
  <si>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</si>
  <si>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</si>
  <si>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</si>
  <si>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</si>
  <si>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</si>
  <si>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</si>
  <si>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</si>
  <si>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</si>
  <si>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</si>
  <si>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</si>
  <si>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</si>
  <si>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</si>
  <si>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</si>
  <si>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</si>
  <si>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</si>
  <si>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</si>
  <si>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</si>
  <si>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</si>
  <si>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</si>
  <si>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</si>
  <si>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</si>
  <si>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</si>
  <si>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</si>
  <si>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</si>
  <si>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</si>
  <si>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</si>
  <si>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</si>
  <si>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</si>
  <si>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</si>
  <si>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</si>
  <si>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</si>
  <si>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</si>
  <si>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</si>
  <si>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</si>
  <si>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</si>
  <si>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</si>
  <si>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</si>
  <si>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</si>
  <si>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</si>
  <si>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</si>
  <si>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</si>
  <si>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</si>
  <si>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</si>
  <si>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</si>
  <si>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</si>
  <si>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</si>
  <si>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</si>
  <si>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</si>
  <si>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</si>
  <si>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</si>
  <si>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</si>
  <si>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</si>
  <si>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</si>
  <si>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</si>
  <si>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</si>
  <si>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</si>
  <si>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</si>
  <si>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</si>
  <si>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</si>
  <si>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</si>
  <si>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</si>
  <si>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</si>
  <si>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</si>
  <si>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</si>
  <si>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</si>
  <si>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</si>
  <si>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</si>
  <si>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</si>
  <si>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</si>
  <si>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</si>
  <si>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</si>
  <si>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</si>
  <si>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</si>
  <si>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</si>
  <si>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</si>
  <si>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</si>
  <si>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</si>
  <si>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</si>
  <si>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</si>
  <si>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</si>
  <si>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</si>
  <si>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</si>
  <si>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</si>
  <si>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</si>
  <si>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</si>
  <si>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</si>
  <si>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</si>
  <si>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</si>
  <si>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</si>
  <si>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</si>
  <si>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</si>
  <si>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</si>
  <si>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</si>
  <si>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</si>
  <si>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</si>
  <si>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</si>
  <si>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</si>
  <si>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</si>
  <si>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</si>
  <si>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</si>
  <si>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</si>
  <si>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</si>
  <si>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</si>
  <si>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</si>
  <si>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</si>
  <si>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</si>
  <si>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</si>
  <si>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</si>
  <si>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</si>
  <si>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</si>
  <si>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</si>
  <si>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</si>
  <si>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</si>
  <si>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</si>
  <si>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</si>
  <si>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</si>
  <si>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</si>
  <si>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</si>
  <si>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</si>
  <si>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</si>
  <si>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</si>
  <si>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</si>
  <si>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</si>
  <si>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</si>
  <si>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</si>
  <si>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</si>
  <si>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</si>
  <si>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</si>
  <si>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</si>
  <si>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</si>
  <si>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</si>
  <si>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</si>
  <si>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</si>
  <si>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</si>
  <si>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</si>
  <si>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</si>
  <si>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</si>
  <si>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</si>
  <si>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</si>
  <si>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</si>
  <si>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</si>
  <si>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</si>
  <si>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</si>
  <si>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</si>
  <si>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</si>
  <si>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</si>
  <si>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</si>
  <si>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</si>
  <si>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</si>
  <si>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</si>
  <si>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</si>
  <si>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</si>
  <si>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</si>
  <si>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</si>
  <si>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</si>
  <si>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</si>
  <si>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</si>
  <si>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</si>
  <si>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</si>
  <si>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</si>
  <si>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</si>
  <si>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</si>
  <si>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</si>
  <si>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</si>
  <si>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</si>
  <si>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</si>
  <si>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</si>
  <si>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</si>
  <si>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</si>
  <si>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</si>
  <si>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</si>
  <si>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</si>
  <si>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</si>
  <si>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</si>
  <si>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</si>
  <si>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</si>
  <si>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</si>
  <si>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</si>
  <si>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</si>
  <si>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</si>
  <si>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</si>
  <si>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</si>
  <si>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</si>
  <si>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</si>
  <si>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</si>
  <si>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</si>
  <si>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</si>
  <si>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</si>
  <si>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</si>
  <si>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</si>
  <si>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</si>
  <si>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</si>
  <si>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</si>
  <si>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</si>
  <si>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</si>
  <si>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</si>
  <si>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</si>
  <si>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</si>
  <si>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</si>
  <si>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</si>
  <si>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</si>
  <si>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</si>
  <si>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</si>
  <si>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</si>
  <si>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</si>
  <si>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</si>
  <si>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</si>
  <si>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</si>
  <si>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</si>
  <si>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</si>
  <si>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</si>
  <si>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</si>
  <si>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</si>
  <si>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</si>
  <si>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</si>
  <si>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</si>
  <si>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</si>
  <si>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</si>
  <si>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</si>
  <si>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</si>
  <si>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</si>
  <si>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</si>
  <si>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</si>
  <si>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</si>
  <si>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</si>
  <si>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</si>
  <si>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</si>
  <si>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</si>
  <si>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</si>
  <si>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</si>
  <si>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</si>
  <si>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</si>
  <si>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</si>
  <si>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</si>
  <si>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</si>
  <si>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</si>
  <si>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</si>
  <si>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</si>
  <si>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</si>
  <si>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</si>
  <si>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</si>
  <si>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</si>
  <si>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</si>
  <si>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</si>
  <si>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</si>
  <si>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</si>
  <si>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</si>
  <si>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</si>
  <si>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</si>
  <si>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</si>
  <si>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</si>
  <si>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</si>
  <si>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</si>
  <si>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</si>
  <si>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</si>
  <si>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</si>
  <si>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</si>
  <si>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</si>
  <si>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</si>
  <si>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</si>
  <si>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</si>
  <si>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</si>
  <si>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</si>
  <si>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</si>
  <si>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</si>
  <si>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</si>
  <si>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</si>
  <si>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</si>
  <si>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</si>
  <si>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</si>
  <si>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</si>
  <si>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</si>
  <si>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</si>
  <si>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</si>
  <si>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</si>
  <si>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</si>
  <si>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</si>
  <si>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</si>
  <si>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</si>
  <si>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</si>
  <si>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</si>
  <si>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</si>
  <si>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</si>
  <si>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</si>
  <si>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</si>
  <si>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</si>
  <si>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</si>
  <si>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</si>
  <si>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</si>
  <si>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</si>
  <si>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</si>
  <si>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</si>
  <si>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</si>
  <si>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</si>
  <si>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</si>
  <si>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</si>
  <si>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</si>
  <si>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</si>
  <si>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</si>
  <si>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</si>
  <si>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</si>
  <si>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</si>
  <si>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</si>
  <si>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</si>
  <si>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</si>
  <si>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</si>
  <si>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</si>
  <si>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</si>
  <si>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</si>
  <si>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</si>
  <si>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</si>
  <si>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</si>
  <si>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</si>
  <si>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</si>
  <si>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</si>
  <si>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</si>
  <si>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</si>
  <si>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</si>
  <si>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</si>
  <si>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</si>
  <si>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</si>
  <si>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</si>
  <si>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</si>
  <si>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</si>
  <si>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</si>
  <si>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</si>
  <si>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</si>
  <si>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</si>
  <si>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</si>
  <si>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</si>
  <si>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</si>
  <si>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</si>
  <si>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</si>
  <si>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</si>
  <si>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</si>
  <si>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</si>
  <si>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</si>
  <si>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</si>
  <si>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</si>
  <si>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</si>
  <si>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</si>
  <si>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</si>
  <si>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</si>
  <si>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</si>
  <si>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</si>
  <si>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</si>
  <si>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</si>
  <si>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</si>
  <si>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</si>
  <si>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</si>
  <si>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</si>
  <si>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</si>
  <si>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</si>
  <si>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</si>
  <si>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</si>
  <si>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</si>
  <si>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</si>
  <si>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</si>
  <si>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</si>
  <si>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</si>
  <si>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</si>
  <si>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</si>
  <si>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</si>
  <si>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</si>
  <si>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</si>
  <si>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</si>
  <si>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</si>
  <si>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</si>
  <si>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</si>
  <si>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</si>
  <si>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</si>
  <si>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</si>
  <si>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</si>
  <si>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</si>
  <si>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</si>
  <si>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</si>
  <si>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</si>
  <si>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</si>
  <si>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</si>
  <si>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</si>
  <si>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</si>
  <si>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</si>
  <si>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</si>
  <si>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</si>
  <si>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</si>
  <si>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</si>
  <si>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</si>
  <si>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</si>
  <si>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</si>
  <si>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</si>
  <si>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</si>
  <si>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</si>
  <si>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</si>
  <si>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</si>
  <si>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</si>
  <si>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</si>
  <si>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</si>
  <si>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</si>
  <si>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</si>
  <si>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</si>
  <si>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</si>
  <si>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</si>
  <si>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</si>
  <si>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</si>
  <si>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</si>
  <si>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</si>
  <si>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</si>
  <si>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</si>
  <si>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</si>
  <si>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</si>
  <si>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</si>
  <si>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</si>
  <si>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</si>
  <si>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</si>
  <si>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</si>
  <si>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</si>
  <si>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</si>
  <si>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</si>
  <si>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</si>
  <si>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</si>
  <si>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</si>
  <si>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</si>
  <si>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</si>
  <si>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</si>
  <si>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</si>
  <si>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</si>
  <si>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</si>
  <si>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</si>
  <si>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</si>
  <si>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</si>
  <si>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</si>
  <si>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</si>
  <si>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</si>
  <si>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</si>
  <si>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</si>
  <si>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</si>
  <si>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</si>
  <si>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</si>
  <si>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</si>
  <si>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</si>
  <si>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</si>
  <si>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</si>
  <si>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</si>
  <si>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</si>
  <si>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</si>
  <si>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</si>
  <si>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</si>
  <si>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</si>
  <si>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</si>
  <si>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</si>
  <si>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</si>
  <si>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</si>
  <si>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</si>
  <si>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</si>
  <si>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</si>
  <si>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</si>
  <si>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</si>
  <si>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</si>
  <si>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</si>
  <si>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</si>
  <si>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</si>
  <si>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</si>
  <si>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</si>
  <si>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</si>
  <si>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</si>
  <si>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</si>
  <si>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</si>
  <si>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</si>
  <si>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</si>
  <si>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</si>
  <si>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</si>
  <si>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</si>
  <si>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</si>
  <si>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</si>
  <si>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</si>
  <si>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</si>
  <si>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</si>
  <si>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</si>
  <si>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</si>
  <si>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</si>
  <si>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</si>
  <si>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</si>
  <si>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</si>
  <si>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</si>
  <si>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</si>
  <si>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</si>
  <si>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</si>
  <si>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</si>
  <si>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</si>
  <si>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</si>
  <si>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</si>
  <si>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</si>
  <si>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</si>
  <si>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</si>
  <si>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</si>
  <si>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</si>
  <si>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</si>
  <si>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</si>
  <si>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</si>
  <si>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</si>
  <si>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</si>
  <si>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</si>
  <si>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</si>
  <si>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</si>
  <si>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</si>
  <si>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</si>
  <si>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</si>
  <si>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</si>
  <si>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</si>
  <si>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</si>
  <si>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</si>
  <si>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</si>
  <si>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</si>
  <si>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</si>
  <si>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</si>
  <si>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</si>
  <si>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</si>
  <si>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</si>
  <si>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</si>
  <si>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</si>
  <si>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</si>
  <si>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</si>
  <si>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</si>
  <si>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</si>
  <si>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</si>
  <si>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</si>
  <si>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</si>
  <si>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</si>
  <si>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</si>
  <si>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</si>
  <si>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</si>
  <si>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</si>
  <si>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</si>
  <si>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</si>
  <si>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</si>
  <si>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</si>
  <si>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</si>
  <si>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</si>
  <si>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</si>
  <si>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</si>
  <si>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</si>
  <si>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</si>
  <si>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</si>
  <si>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</si>
  <si>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</si>
  <si>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</si>
  <si>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</si>
  <si>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</si>
  <si>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</si>
  <si>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</si>
  <si>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</si>
  <si>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</si>
  <si>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</si>
  <si>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</si>
  <si>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</si>
  <si>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</si>
  <si>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</si>
  <si>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</si>
  <si>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</si>
  <si>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</si>
  <si>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</si>
  <si>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</si>
  <si>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</si>
  <si>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</si>
  <si>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</si>
  <si>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</si>
  <si>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</si>
  <si>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</si>
  <si>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</si>
  <si>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</si>
  <si>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</si>
  <si>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</si>
  <si>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</si>
  <si>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</si>
  <si>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</si>
  <si>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</si>
  <si>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</si>
  <si>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</si>
  <si>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</si>
  <si>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</si>
  <si>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</si>
  <si>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</si>
  <si>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</si>
  <si>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</si>
  <si>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</si>
  <si>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</si>
  <si>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</si>
  <si>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</si>
  <si>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</si>
  <si>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</si>
  <si>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</si>
  <si>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</si>
  <si>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</si>
  <si>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</si>
  <si>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</si>
  <si>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</si>
  <si>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</si>
  <si>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</si>
  <si>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</si>
  <si>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</si>
  <si>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</si>
  <si>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</si>
  <si>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</si>
  <si>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</si>
  <si>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</si>
  <si>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</si>
  <si>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</si>
  <si>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</si>
  <si>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</si>
  <si>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</si>
  <si>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</si>
  <si>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</si>
  <si>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</si>
  <si>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</si>
  <si>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</si>
  <si>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</si>
  <si>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</si>
  <si>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</si>
  <si>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</si>
  <si>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</si>
  <si>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</si>
  <si>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</si>
  <si>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</si>
  <si>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</si>
  <si>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</si>
  <si>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</si>
  <si>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</si>
  <si>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</si>
  <si>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</si>
  <si>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</si>
  <si>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</si>
  <si>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</si>
  <si>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</si>
  <si>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</si>
  <si>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</si>
  <si>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</si>
  <si>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</si>
  <si>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</si>
  <si>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</si>
  <si>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</si>
  <si>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</si>
  <si>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</si>
  <si>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</si>
  <si>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</si>
  <si>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</si>
  <si>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</si>
  <si>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</si>
  <si>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</si>
  <si>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</si>
  <si>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</si>
  <si>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</si>
  <si>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</si>
  <si>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</si>
  <si>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</si>
  <si>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</si>
  <si>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</si>
  <si>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</si>
  <si>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</si>
  <si>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</si>
  <si>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</si>
  <si>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</si>
  <si>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</si>
  <si>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</si>
  <si>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</si>
  <si>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</si>
  <si>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</si>
  <si>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</si>
  <si>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</si>
  <si>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</si>
  <si>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</si>
  <si>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</si>
  <si>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</si>
  <si>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</si>
  <si>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</si>
  <si>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</si>
  <si>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</si>
  <si>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</si>
  <si>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</si>
  <si>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</si>
  <si>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</si>
  <si>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</si>
  <si>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</si>
  <si>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</si>
  <si>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</si>
  <si>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</si>
  <si>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</si>
  <si>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</si>
  <si>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</si>
  <si>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</si>
  <si>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</si>
  <si>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</si>
  <si>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</si>
  <si>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</si>
  <si>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</si>
  <si>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</si>
  <si>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</si>
  <si>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</si>
  <si>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</si>
  <si>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</si>
  <si>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</si>
  <si>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</si>
  <si>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</si>
  <si>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</si>
  <si>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</si>
  <si>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</si>
  <si>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</si>
  <si>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</si>
  <si>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</si>
  <si>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</si>
  <si>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</si>
  <si>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</si>
  <si>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</si>
  <si>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</si>
  <si>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</si>
  <si>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</si>
  <si>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</si>
  <si>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</si>
  <si>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</si>
  <si>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</si>
  <si>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</si>
  <si>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</si>
  <si>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</si>
  <si>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</si>
  <si>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</si>
  <si>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</si>
  <si>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</si>
  <si>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</si>
  <si>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</si>
  <si>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</si>
  <si>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</si>
  <si>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</si>
  <si>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</si>
  <si>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</si>
  <si>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</si>
  <si>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</si>
  <si>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</si>
  <si>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</si>
  <si>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</si>
  <si>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</si>
  <si>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</si>
  <si>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</si>
  <si>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</si>
  <si>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</si>
  <si>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</si>
  <si>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</si>
  <si>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</si>
  <si>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</si>
  <si>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</si>
  <si>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</si>
  <si>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</si>
  <si>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</si>
  <si>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</si>
  <si>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</si>
  <si>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</si>
  <si>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</si>
  <si>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</si>
  <si>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</si>
  <si>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</si>
  <si>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</si>
  <si>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</si>
  <si>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</si>
  <si>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</si>
  <si>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</si>
  <si>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</si>
  <si>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</si>
  <si>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</si>
  <si>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</si>
  <si>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</si>
  <si>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</si>
  <si>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</si>
  <si>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</si>
  <si>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</si>
  <si>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</si>
  <si>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</si>
  <si>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</si>
  <si>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</si>
  <si>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</si>
  <si>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</si>
  <si>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</si>
  <si>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</si>
  <si>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</si>
  <si>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</si>
  <si>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</si>
  <si>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</si>
  <si>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</si>
  <si>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</si>
  <si>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</si>
  <si>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</si>
  <si>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</si>
  <si>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</si>
  <si>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</si>
  <si>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</si>
  <si>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</si>
  <si>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</si>
  <si>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</si>
  <si>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</si>
  <si>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</si>
  <si>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</si>
  <si>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</si>
  <si>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</si>
  <si>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</si>
  <si>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</si>
  <si>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</si>
  <si>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</si>
  <si>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</si>
  <si>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</si>
  <si>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</si>
  <si>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</si>
  <si>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</si>
  <si>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</si>
  <si>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</si>
  <si>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</si>
  <si>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</si>
  <si>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</si>
  <si>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</si>
  <si>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</si>
  <si>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</si>
  <si>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</si>
  <si>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</si>
  <si>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</si>
  <si>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</si>
  <si>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</si>
  <si>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</si>
  <si>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</si>
  <si>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</si>
  <si>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</si>
  <si>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</si>
  <si>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</si>
  <si>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</si>
  <si>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</si>
  <si>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</si>
  <si>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</si>
  <si>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</si>
  <si>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</si>
  <si>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</si>
  <si>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</si>
  <si>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</si>
  <si>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</si>
  <si>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</si>
  <si>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</si>
  <si>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</si>
  <si>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</si>
  <si>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</si>
  <si>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</si>
  <si>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</si>
  <si>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</si>
  <si>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</si>
  <si>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</si>
  <si>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</si>
  <si>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</si>
  <si>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</si>
  <si>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</si>
  <si>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</si>
  <si>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</si>
  <si>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</si>
  <si>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</si>
  <si>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</si>
  <si>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</si>
  <si>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</si>
  <si>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</si>
  <si>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</si>
  <si>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</si>
  <si>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</si>
  <si>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</si>
  <si>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</si>
  <si>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</si>
  <si>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</si>
  <si>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</si>
  <si>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</si>
  <si>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</si>
  <si>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</si>
  <si>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</si>
  <si>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</si>
  <si>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</si>
  <si>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</si>
  <si>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</si>
  <si>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</si>
  <si>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</si>
  <si>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</si>
  <si>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</si>
  <si>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</si>
  <si>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</si>
  <si>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</si>
  <si>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</si>
  <si>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</si>
  <si>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</si>
  <si>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</si>
  <si>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</si>
  <si>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</si>
  <si>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</si>
  <si>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</si>
  <si>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</si>
  <si>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</si>
  <si>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</si>
  <si>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</si>
  <si>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</si>
  <si>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</si>
  <si>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</si>
  <si>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</si>
  <si>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</si>
  <si>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</si>
  <si>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</si>
  <si>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</si>
  <si>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</si>
  <si>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</si>
  <si>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</si>
  <si>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</si>
  <si>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</si>
  <si>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</si>
  <si>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</si>
  <si>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</si>
  <si>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</si>
  <si>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</si>
  <si>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</si>
  <si>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</si>
  <si>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</si>
  <si>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</si>
  <si>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</si>
  <si>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</si>
  <si>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</si>
  <si>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</si>
  <si>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</si>
  <si>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</si>
  <si>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</si>
  <si>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</si>
  <si>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</si>
  <si>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</si>
  <si>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</si>
  <si>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</si>
  <si>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</si>
  <si>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</si>
  <si>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</si>
  <si>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</si>
  <si>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</si>
  <si>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</si>
  <si>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</si>
  <si>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</si>
  <si>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</si>
  <si>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</si>
  <si>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</si>
  <si>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</si>
  <si>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</si>
  <si>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</si>
  <si>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</si>
  <si>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</si>
  <si>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</si>
  <si>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</si>
  <si>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</si>
  <si>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</si>
  <si>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</si>
  <si>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</si>
  <si>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</si>
  <si>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</si>
  <si>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</si>
  <si>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</si>
  <si>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</si>
  <si>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</si>
  <si>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</si>
  <si>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</si>
  <si>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</si>
  <si>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</si>
  <si>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</si>
  <si>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</si>
  <si>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</si>
  <si>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</si>
  <si>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</si>
  <si>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</si>
  <si>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</si>
  <si>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</si>
  <si>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</si>
  <si>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</si>
  <si>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</si>
  <si>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</si>
  <si>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</si>
  <si>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</si>
  <si>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</si>
  <si>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</si>
  <si>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</si>
  <si>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</si>
  <si>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</si>
  <si>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</si>
  <si>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</si>
  <si>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</si>
  <si>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</si>
  <si>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</si>
  <si>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</si>
  <si>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</si>
  <si>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</si>
  <si>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</si>
  <si>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</si>
  <si>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</si>
  <si>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</si>
  <si>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</si>
  <si>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</si>
  <si>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</si>
  <si>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</si>
  <si>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</si>
  <si>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</si>
  <si>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</si>
  <si>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</si>
  <si>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</si>
  <si>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</si>
  <si>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</si>
  <si>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</si>
  <si>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</si>
  <si>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</si>
  <si>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</si>
  <si>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</si>
  <si>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</si>
  <si>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</si>
  <si>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</si>
  <si>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</si>
  <si>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</si>
  <si>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</si>
  <si>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</si>
  <si>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</si>
  <si>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</si>
  <si>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</si>
  <si>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</si>
  <si>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</si>
  <si>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</si>
  <si>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</si>
  <si>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</si>
  <si>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</si>
  <si>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</si>
  <si>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</si>
  <si>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</si>
  <si>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</si>
  <si>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</si>
  <si>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</si>
  <si>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</si>
  <si>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</si>
  <si>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</si>
  <si>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</si>
  <si>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</si>
  <si>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</si>
  <si>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</si>
  <si>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</si>
  <si>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</si>
  <si>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</si>
  <si>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</si>
  <si>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</si>
  <si>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</si>
  <si>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</si>
  <si>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</si>
  <si>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</si>
  <si>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</si>
  <si>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</si>
  <si>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</si>
  <si>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</si>
  <si>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</si>
  <si>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</si>
  <si>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</si>
  <si>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</si>
  <si>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</si>
  <si>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</si>
  <si>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</si>
  <si>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</si>
  <si>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</si>
  <si>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</si>
  <si>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</si>
  <si>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</si>
  <si>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</si>
  <si>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</si>
  <si>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</si>
  <si>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</si>
  <si>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</si>
  <si>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</si>
  <si>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</si>
  <si>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</si>
  <si>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</si>
  <si>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</si>
  <si>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</si>
  <si>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</si>
  <si>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</si>
  <si>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</si>
  <si>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</si>
  <si>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</si>
  <si>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</si>
  <si>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</si>
  <si>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</si>
  <si>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</si>
  <si>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</si>
  <si>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</si>
  <si>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</si>
  <si>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</si>
  <si>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</si>
  <si>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</si>
  <si>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</si>
  <si>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</si>
  <si>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</si>
  <si>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</si>
  <si>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</si>
  <si>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</si>
  <si>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</si>
  <si>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</si>
  <si>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</si>
  <si>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</si>
  <si>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</si>
  <si>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</si>
  <si>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</si>
  <si>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</si>
  <si>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</si>
  <si>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</si>
  <si>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</si>
  <si>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</si>
  <si>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</si>
  <si>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</si>
  <si>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</si>
  <si>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</si>
  <si>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</si>
  <si>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</si>
  <si>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</si>
  <si>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</si>
  <si>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</si>
  <si>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</si>
  <si>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</si>
  <si>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</si>
  <si>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</si>
  <si>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</si>
  <si>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</si>
  <si>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</si>
  <si>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</si>
  <si>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</si>
  <si>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</si>
  <si>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</si>
  <si>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</si>
  <si>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</si>
  <si>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</si>
  <si>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</si>
  <si>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</si>
  <si>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</si>
  <si>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</si>
  <si>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</si>
  <si>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</si>
  <si>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</si>
  <si>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</si>
  <si>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</si>
  <si>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</si>
  <si>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</si>
  <si>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</si>
  <si>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</si>
  <si>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</si>
  <si>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</si>
  <si>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</si>
  <si>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</si>
  <si>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</si>
  <si>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</si>
  <si>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</si>
  <si>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</si>
  <si>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</si>
  <si>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</si>
  <si>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</si>
  <si>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</si>
  <si>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</si>
  <si>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</si>
  <si>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</si>
  <si>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</si>
  <si>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</si>
  <si>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</si>
  <si>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</si>
  <si>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</si>
  <si>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</si>
  <si>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</si>
  <si>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</si>
  <si>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</si>
  <si>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</si>
  <si>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</si>
  <si>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</si>
  <si>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</si>
  <si>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</si>
  <si>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</si>
  <si>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</si>
  <si>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</si>
  <si>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</si>
  <si>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</si>
  <si>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</si>
  <si>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</si>
  <si>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</si>
  <si>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</si>
  <si>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</si>
  <si>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</si>
  <si>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</si>
  <si>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</si>
  <si>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</si>
  <si>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</si>
  <si>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</si>
  <si>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</si>
  <si>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</si>
  <si>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</si>
  <si>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</si>
  <si>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</si>
  <si>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</si>
  <si>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</si>
  <si>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</si>
  <si>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</si>
  <si>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</si>
  <si>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</si>
  <si>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</si>
  <si>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</si>
  <si>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</si>
  <si>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</si>
  <si>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</si>
  <si>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</si>
  <si>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</si>
  <si>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</si>
  <si>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</si>
  <si>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</si>
  <si>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</si>
  <si>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</si>
  <si>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</si>
  <si>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</si>
  <si>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</si>
  <si>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</si>
  <si>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</si>
  <si>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</si>
  <si>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</si>
  <si>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</si>
  <si>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</si>
  <si>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</si>
  <si>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</si>
  <si>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</si>
  <si>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</si>
  <si>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</si>
  <si>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</si>
  <si>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</si>
  <si>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</si>
  <si>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</si>
  <si>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</si>
  <si>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</si>
  <si>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</si>
  <si>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</si>
  <si>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</si>
  <si>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</si>
  <si>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</si>
  <si>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</si>
  <si>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</si>
  <si>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</si>
  <si>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</si>
  <si>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</si>
  <si>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</si>
  <si>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</si>
  <si>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</si>
  <si>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</si>
  <si>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</si>
  <si>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</si>
  <si>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</si>
  <si>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</si>
  <si>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</si>
  <si>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</si>
  <si>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</si>
  <si>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</si>
  <si>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</si>
  <si>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</si>
  <si>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</si>
  <si>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</si>
  <si>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</si>
  <si>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</si>
  <si>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</si>
  <si>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</si>
  <si>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</si>
  <si>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</si>
  <si>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</si>
  <si>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</si>
  <si>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</si>
  <si>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</si>
  <si>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</si>
  <si>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</si>
  <si>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</si>
  <si>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</si>
  <si>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</si>
  <si>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</si>
  <si>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</si>
  <si>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</si>
  <si>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</si>
  <si>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</si>
  <si>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</si>
  <si>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</si>
  <si>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</si>
  <si>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</si>
  <si>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</si>
  <si>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</si>
  <si>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</si>
  <si>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</si>
  <si>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</si>
  <si>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</si>
  <si>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</si>
  <si>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</si>
  <si>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</si>
  <si>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</si>
  <si>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</si>
  <si>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</si>
  <si>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</si>
  <si>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</si>
  <si>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</si>
  <si>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</si>
  <si>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</si>
  <si>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</si>
  <si>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</si>
  <si>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</si>
  <si>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</si>
  <si>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</si>
  <si>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</si>
  <si>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</si>
  <si>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</si>
  <si>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</si>
  <si>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</si>
  <si>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</si>
  <si>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</si>
  <si>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</si>
  <si>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</si>
  <si>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</si>
  <si>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</si>
  <si>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</si>
  <si>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</si>
  <si>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</si>
  <si>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</si>
  <si>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</si>
  <si>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</si>
  <si>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</si>
  <si>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</si>
  <si>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</si>
  <si>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</si>
  <si>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</si>
  <si>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</si>
  <si>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</si>
  <si>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</si>
  <si>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</si>
  <si>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</si>
  <si>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</si>
  <si>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</si>
  <si>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</si>
  <si>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</si>
  <si>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</si>
  <si>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</si>
  <si>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</si>
  <si>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</si>
  <si>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</si>
  <si>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</si>
  <si>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</si>
  <si>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</si>
  <si>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</si>
  <si>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</si>
  <si>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</si>
  <si>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</si>
  <si>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</si>
  <si>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</si>
  <si>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</si>
  <si>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</si>
  <si>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</si>
  <si>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</si>
  <si>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</si>
  <si>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</si>
  <si>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</si>
  <si>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</si>
  <si>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</si>
  <si>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</si>
  <si>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</si>
  <si>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</si>
  <si>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</si>
  <si>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</si>
  <si>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</si>
  <si>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</si>
  <si>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</si>
  <si>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</si>
  <si>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</si>
  <si>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</si>
  <si>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</si>
  <si>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</si>
  <si>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</si>
  <si>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</si>
  <si>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</si>
  <si>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</si>
  <si>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</si>
  <si>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</si>
  <si>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</si>
  <si>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</si>
  <si>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</si>
  <si>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</si>
  <si>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</si>
  <si>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</si>
  <si>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</si>
  <si>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</si>
  <si>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</si>
  <si>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</si>
  <si>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</si>
  <si>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</si>
  <si>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</si>
  <si>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</si>
  <si>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</si>
  <si>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</si>
  <si>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</si>
  <si>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</si>
  <si>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</si>
  <si>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</si>
  <si>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</si>
  <si>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</si>
  <si>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</si>
  <si>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</si>
  <si>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</si>
  <si>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</si>
  <si>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</si>
  <si>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</si>
  <si>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</si>
  <si>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</si>
  <si>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</si>
  <si>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</si>
  <si>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</si>
  <si>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</si>
  <si>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</si>
  <si>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</si>
  <si>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</si>
  <si>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</si>
  <si>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</si>
  <si>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</si>
  <si>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</si>
  <si>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</si>
  <si>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</si>
  <si>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</si>
  <si>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</si>
  <si>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</si>
  <si>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</si>
  <si>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</si>
  <si>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</si>
  <si>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</si>
  <si>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</si>
  <si>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</si>
  <si>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</si>
  <si>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</si>
  <si>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</si>
  <si>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</si>
  <si>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</si>
  <si>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</si>
  <si>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</si>
  <si>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</si>
  <si>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</si>
  <si>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</si>
  <si>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</si>
  <si>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</si>
  <si>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</si>
  <si>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</si>
  <si>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</si>
  <si>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</si>
  <si>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</si>
  <si>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</si>
  <si>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</si>
  <si>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</si>
  <si>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</si>
  <si>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</si>
  <si>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</si>
  <si>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</si>
  <si>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</si>
  <si>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</si>
  <si>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</si>
  <si>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</si>
  <si>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</si>
  <si>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</si>
  <si>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</si>
  <si>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</si>
  <si>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</si>
  <si>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</si>
  <si>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</si>
  <si>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</si>
  <si>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</si>
  <si>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</si>
  <si>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</si>
  <si>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</si>
  <si>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</si>
  <si>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</si>
  <si>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</si>
  <si>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</si>
  <si>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</si>
  <si>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</si>
  <si>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</si>
  <si>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</si>
  <si>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</si>
  <si>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</si>
  <si>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</si>
  <si>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</si>
  <si>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</si>
  <si>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</si>
  <si>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</si>
  <si>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</si>
  <si>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</si>
  <si>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</si>
  <si>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</si>
  <si>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</si>
  <si>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</si>
  <si>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</si>
  <si>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</si>
  <si>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</si>
  <si>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</si>
  <si>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</si>
  <si>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</si>
  <si>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</si>
  <si>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</si>
  <si>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</si>
  <si>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</si>
  <si>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</si>
  <si>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</si>
  <si>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</si>
  <si>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</si>
  <si>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</si>
  <si>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</si>
  <si>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</si>
  <si>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</si>
  <si>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</si>
  <si>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</si>
  <si>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</si>
  <si>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</si>
  <si>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</si>
  <si>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</si>
  <si>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</si>
  <si>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</si>
  <si>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</si>
  <si>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</si>
  <si>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</si>
  <si>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</si>
  <si>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</si>
  <si>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</si>
  <si>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</si>
  <si>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</si>
  <si>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</si>
  <si>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</si>
  <si>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</si>
  <si>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</si>
  <si>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</si>
  <si>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</si>
  <si>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</si>
  <si>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</si>
  <si>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</si>
  <si>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</si>
  <si>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</si>
  <si>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</si>
  <si>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</si>
  <si>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</si>
  <si>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</si>
  <si>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</si>
  <si>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</si>
  <si>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</si>
  <si>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</si>
  <si>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</si>
  <si>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</si>
  <si>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</si>
  <si>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</si>
  <si>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</si>
  <si>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</si>
  <si>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</si>
  <si>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</si>
  <si>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</si>
  <si>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</si>
  <si>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</si>
  <si>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</si>
  <si>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</si>
  <si>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</si>
  <si>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</si>
  <si>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</si>
  <si>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</si>
  <si>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</si>
  <si>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</si>
  <si>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</si>
  <si>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</si>
  <si>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</si>
  <si>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</si>
  <si>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</si>
  <si>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</si>
  <si>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</si>
  <si>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</si>
  <si>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</si>
  <si>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</si>
  <si>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</si>
  <si>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</si>
  <si>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</si>
  <si>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</si>
  <si>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</si>
  <si>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</si>
  <si>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</si>
  <si>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</si>
  <si>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</si>
  <si>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</si>
  <si>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</si>
  <si>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</si>
  <si>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</si>
  <si>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</si>
  <si>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</si>
  <si>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</si>
  <si>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</si>
  <si>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</si>
  <si>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</si>
  <si>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</si>
  <si>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</si>
  <si>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</si>
  <si>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</si>
  <si>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</si>
  <si>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</si>
  <si>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</si>
  <si>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</si>
  <si>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</si>
  <si>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</si>
  <si>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</si>
  <si>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</si>
  <si>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</si>
  <si>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</si>
  <si>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</si>
  <si>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</si>
  <si>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</si>
  <si>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</si>
  <si>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</si>
  <si>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</si>
  <si>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</si>
  <si>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</si>
  <si>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</si>
  <si>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</si>
  <si>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</si>
  <si>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</si>
  <si>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</si>
  <si>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</si>
  <si>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</si>
  <si>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</si>
  <si>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</si>
  <si>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</si>
  <si>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</si>
  <si>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</si>
  <si>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</si>
  <si>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</si>
  <si>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</si>
  <si>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</si>
  <si>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</si>
  <si>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</si>
  <si>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</si>
  <si>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</si>
  <si>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</si>
  <si>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</si>
  <si>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</si>
  <si>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</si>
  <si>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</si>
  <si>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</si>
  <si>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</si>
  <si>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</si>
  <si>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</si>
  <si>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</si>
  <si>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</si>
  <si>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</si>
  <si>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</si>
  <si>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</si>
  <si>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</si>
  <si>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</si>
  <si>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</si>
  <si>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</si>
  <si>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</si>
  <si>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</si>
  <si>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</si>
  <si>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</si>
  <si>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</si>
  <si>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</si>
  <si>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</si>
  <si>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</si>
  <si>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</si>
  <si>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</si>
  <si>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</si>
  <si>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</si>
  <si>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</si>
  <si>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</si>
  <si>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</si>
  <si>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</si>
  <si>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</si>
  <si>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</si>
  <si>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</si>
  <si>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</si>
  <si>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</si>
  <si>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</si>
  <si>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</si>
  <si>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</si>
  <si>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</si>
  <si>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</si>
  <si>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</si>
  <si>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</si>
  <si>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</si>
  <si>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</si>
  <si>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</si>
  <si>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</si>
  <si>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</si>
  <si>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</si>
  <si>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</si>
  <si>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</si>
  <si>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</si>
  <si>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</si>
  <si>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</si>
  <si>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</si>
  <si>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</si>
  <si>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</si>
  <si>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</si>
  <si>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</si>
  <si>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</si>
  <si>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</si>
  <si>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</si>
  <si>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</si>
  <si>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</si>
  <si>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</si>
  <si>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</si>
  <si>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</si>
  <si>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</si>
  <si>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</si>
  <si>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</si>
  <si>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</si>
  <si>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</si>
  <si>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</si>
  <si>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</si>
  <si>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</si>
  <si>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</si>
  <si>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</si>
  <si>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</si>
  <si>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</si>
  <si>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</si>
  <si>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</si>
  <si>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</si>
  <si>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</si>
  <si>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</si>
  <si>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</si>
  <si>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</si>
  <si>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</si>
  <si>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</si>
  <si>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</si>
  <si>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</si>
  <si>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</si>
  <si>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</si>
  <si>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</si>
  <si>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</si>
  <si>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</si>
  <si>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</si>
  <si>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</si>
  <si>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</si>
  <si>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</si>
  <si>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</si>
  <si>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</si>
  <si>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</si>
  <si>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</si>
  <si>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</si>
  <si>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</si>
  <si>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</si>
  <si>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</si>
  <si>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</si>
  <si>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</si>
  <si>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</si>
  <si>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</si>
  <si>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</si>
  <si>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</si>
  <si>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</si>
  <si>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</si>
  <si>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</si>
  <si>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</si>
  <si>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</si>
  <si>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</si>
  <si>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</si>
  <si>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</si>
  <si>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</si>
  <si>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</si>
  <si>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</si>
  <si>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</si>
  <si>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</si>
  <si>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</si>
  <si>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</si>
  <si>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</si>
  <si>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</si>
  <si>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</si>
  <si>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</si>
  <si>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</si>
  <si>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</si>
  <si>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</si>
  <si>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</si>
  <si>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</si>
  <si>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</si>
  <si>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</si>
  <si>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</si>
  <si>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</si>
  <si>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</si>
  <si>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</si>
  <si>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</si>
  <si>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</si>
  <si>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</si>
  <si>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</si>
  <si>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</si>
  <si>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</si>
  <si>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</si>
  <si>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</si>
  <si>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</si>
  <si>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</si>
  <si>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</si>
  <si>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</si>
  <si>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</si>
  <si>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</si>
  <si>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</si>
  <si>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</si>
  <si>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</si>
  <si>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</si>
  <si>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</si>
  <si>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</si>
  <si>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</si>
  <si>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</si>
  <si>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</si>
  <si>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</si>
  <si>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</si>
  <si>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</si>
  <si>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</si>
  <si>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</si>
  <si>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</si>
  <si>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</si>
  <si>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</si>
  <si>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</si>
  <si>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</si>
  <si>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</si>
  <si>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</si>
  <si>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</si>
  <si>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</si>
  <si>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</si>
  <si>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</si>
  <si>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</si>
  <si>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</si>
  <si>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</si>
  <si>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</si>
  <si>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</si>
  <si>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</si>
  <si>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</si>
  <si>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</si>
  <si>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</si>
  <si>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</si>
  <si>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</si>
  <si>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</si>
  <si>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</si>
  <si>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</si>
  <si>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</si>
  <si>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</si>
  <si>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</si>
  <si>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</si>
  <si>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</si>
  <si>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</si>
  <si>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</si>
  <si>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</si>
  <si>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</si>
  <si>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</si>
  <si>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</si>
  <si>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</si>
  <si>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</si>
  <si>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</si>
  <si>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</si>
  <si>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</si>
  <si>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</si>
  <si>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</si>
  <si>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</si>
  <si>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</si>
  <si>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</si>
  <si>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</si>
  <si>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</si>
  <si>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</si>
  <si>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</si>
  <si>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</si>
  <si>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</si>
  <si>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</si>
  <si>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</si>
  <si>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</si>
  <si>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</si>
  <si>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</si>
  <si>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</si>
  <si>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</si>
  <si>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</si>
  <si>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</si>
  <si>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</si>
  <si>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</si>
  <si>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</si>
  <si>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</si>
  <si>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</si>
  <si>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</si>
  <si>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</si>
  <si>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</si>
  <si>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</si>
  <si>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</si>
  <si>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</si>
  <si>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</si>
  <si>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</si>
  <si>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</si>
  <si>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</si>
  <si>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</si>
  <si>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</si>
  <si>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</si>
  <si>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</si>
  <si>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</si>
  <si>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</si>
  <si>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</si>
  <si>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</si>
  <si>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</si>
  <si>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</si>
  <si>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</si>
  <si>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</si>
  <si>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</si>
  <si>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</si>
  <si>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</si>
  <si>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</si>
  <si>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</si>
  <si>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</si>
  <si>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</si>
  <si>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</si>
  <si>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</si>
  <si>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</si>
  <si>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</si>
  <si>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</si>
  <si>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</si>
  <si>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</si>
  <si>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</si>
  <si>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</si>
  <si>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</si>
  <si>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</si>
  <si>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</si>
  <si>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</si>
  <si>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</si>
  <si>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</si>
  <si>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</si>
  <si>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</si>
  <si>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</si>
  <si>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</si>
  <si>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</si>
  <si>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</si>
  <si>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</si>
  <si>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</si>
  <si>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</si>
  <si>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</si>
  <si>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</si>
  <si>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</si>
  <si>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</si>
  <si>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</si>
  <si>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</si>
  <si>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</si>
  <si>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</si>
  <si>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</si>
  <si>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</si>
  <si>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</si>
  <si>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</si>
  <si>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</si>
  <si>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</si>
  <si>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</si>
  <si>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</si>
  <si>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</si>
  <si>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</si>
  <si>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</si>
  <si>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</si>
  <si>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</si>
  <si>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</si>
  <si>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</si>
  <si>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</si>
  <si>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</si>
  <si>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</si>
  <si>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</si>
  <si>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</si>
  <si>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</si>
  <si>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</si>
  <si>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</si>
  <si>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</si>
  <si>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</si>
  <si>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</si>
  <si>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</si>
  <si>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</si>
  <si>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</si>
  <si>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</si>
  <si>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</si>
  <si>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</si>
  <si>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</si>
  <si>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</si>
  <si>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</si>
  <si>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</si>
  <si>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</si>
  <si>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</si>
  <si>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</si>
  <si>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</si>
  <si>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</si>
  <si>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</si>
  <si>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</si>
  <si>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</si>
  <si>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</si>
  <si>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</si>
  <si>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</si>
  <si>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</si>
  <si>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</si>
  <si>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</si>
  <si>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</si>
  <si>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</si>
  <si>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</si>
  <si>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</si>
  <si>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</si>
  <si>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</si>
  <si>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</si>
  <si>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</si>
  <si>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</si>
  <si>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</si>
  <si>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</si>
  <si>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</si>
  <si>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</si>
  <si>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</si>
  <si>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</si>
  <si>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</si>
  <si>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</si>
  <si>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</si>
  <si>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</si>
  <si>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</si>
  <si>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</si>
  <si>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</si>
  <si>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</si>
  <si>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</si>
  <si>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</si>
  <si>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</si>
  <si>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</si>
  <si>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</si>
  <si>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</si>
  <si>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</si>
  <si>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</si>
  <si>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</si>
  <si>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</si>
  <si>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</si>
  <si>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</si>
  <si>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</si>
  <si>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</si>
  <si>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</si>
  <si>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</si>
  <si>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</si>
  <si>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</si>
  <si>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</si>
  <si>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</si>
  <si>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</si>
  <si>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</si>
  <si>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</si>
  <si>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</si>
  <si>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</si>
  <si>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</si>
  <si>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</si>
  <si>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</si>
  <si>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</si>
  <si>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</si>
  <si>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</si>
  <si>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</si>
  <si>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</si>
  <si>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</si>
  <si>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</si>
  <si>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</si>
  <si>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</si>
  <si>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</si>
  <si>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</si>
  <si>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</si>
  <si>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</si>
  <si>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</si>
  <si>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</si>
  <si>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</si>
  <si>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</si>
  <si>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</si>
  <si>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</si>
  <si>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</si>
  <si>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</si>
  <si>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</si>
  <si>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</si>
  <si>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</si>
  <si>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</si>
  <si>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</si>
  <si>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</si>
  <si>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</si>
  <si>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</si>
  <si>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</si>
  <si>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</si>
  <si>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</si>
  <si>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</si>
  <si>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</si>
  <si>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</si>
  <si>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</si>
  <si>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</si>
  <si>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</si>
  <si>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</si>
  <si>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</si>
  <si>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</si>
  <si>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</si>
  <si>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</si>
  <si>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</si>
  <si>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</si>
  <si>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</si>
  <si>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</si>
  <si>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</si>
  <si>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</si>
  <si>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</si>
  <si>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</si>
  <si>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</si>
  <si>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</si>
  <si>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</si>
  <si>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</si>
  <si>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</si>
  <si>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</si>
  <si>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</si>
  <si>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</si>
  <si>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</si>
  <si>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</si>
  <si>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</si>
  <si>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</si>
  <si>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</si>
  <si>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</si>
  <si>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</si>
  <si>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</si>
  <si>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</si>
  <si>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</si>
  <si>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</si>
  <si>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</si>
  <si>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</si>
  <si>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</si>
  <si>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</si>
  <si>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</si>
  <si>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</si>
  <si>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</si>
  <si>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</si>
  <si>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</si>
  <si>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</si>
  <si>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</si>
  <si>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</si>
  <si>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</si>
  <si>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</si>
  <si>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</si>
  <si>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</si>
  <si>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</si>
  <si>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</si>
  <si>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</si>
  <si>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</si>
  <si>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</si>
  <si>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</si>
  <si>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</si>
  <si>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</si>
  <si>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</si>
  <si>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</si>
  <si>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</si>
  <si>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</si>
  <si>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</si>
  <si>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</si>
  <si>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</si>
  <si>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</si>
  <si>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</si>
  <si>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</si>
  <si>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</si>
  <si>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</si>
  <si>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</si>
  <si>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</si>
  <si>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</si>
  <si>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</si>
  <si>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</si>
  <si>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</si>
  <si>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</si>
  <si>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</si>
  <si>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</si>
  <si>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</si>
  <si>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</si>
  <si>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</si>
  <si>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</si>
  <si>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</si>
  <si>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</si>
  <si>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</si>
  <si>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</si>
  <si>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</si>
  <si>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</si>
  <si>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</si>
  <si>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</si>
  <si>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</si>
  <si>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</si>
  <si>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</si>
  <si>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</si>
  <si>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</si>
  <si>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</si>
  <si>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</si>
  <si>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</si>
  <si>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</si>
  <si>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</si>
  <si>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</si>
  <si>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</si>
  <si>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</si>
  <si>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</si>
  <si>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</si>
  <si>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</si>
  <si>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</si>
  <si>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</si>
  <si>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</si>
  <si>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</si>
  <si>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</si>
  <si>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</si>
  <si>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</si>
  <si>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</si>
  <si>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</si>
  <si>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</si>
  <si>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</si>
  <si>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</si>
  <si>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</si>
  <si>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</si>
  <si>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</si>
  <si>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</si>
  <si>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</si>
  <si>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</si>
  <si>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</si>
  <si>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</si>
  <si>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</si>
  <si>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</si>
  <si>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</si>
  <si>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</si>
  <si>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</si>
  <si>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</si>
  <si>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</si>
  <si>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</si>
  <si>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</si>
  <si>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</si>
  <si>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</si>
  <si>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</si>
  <si>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</si>
  <si>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</si>
  <si>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</si>
  <si>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</si>
  <si>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</si>
  <si>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</si>
  <si>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</si>
  <si>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</si>
  <si>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</si>
  <si>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</si>
  <si>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</si>
  <si>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</si>
  <si>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</si>
  <si>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</si>
  <si>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</si>
  <si>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</si>
  <si>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</si>
  <si>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</si>
  <si>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</si>
  <si>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</si>
  <si>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</si>
  <si>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</si>
  <si>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</si>
  <si>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</si>
  <si>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</si>
  <si>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</si>
  <si>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</si>
  <si>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</si>
  <si>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</si>
  <si>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</si>
  <si>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</si>
  <si>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</si>
  <si>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</si>
  <si>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</si>
  <si>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</si>
  <si>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</si>
  <si>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</si>
  <si>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</si>
  <si>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</si>
  <si>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</si>
  <si>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</si>
  <si>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</si>
  <si>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</si>
  <si>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</si>
  <si>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</si>
  <si>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</si>
  <si>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</si>
  <si>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</si>
  <si>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</si>
  <si>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</si>
  <si>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</si>
  <si>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</si>
  <si>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</si>
  <si>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</si>
  <si>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</si>
  <si>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</si>
  <si>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</si>
  <si>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</si>
  <si>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</si>
  <si>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</si>
  <si>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</si>
  <si>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</si>
  <si>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</si>
  <si>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</si>
  <si>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</si>
  <si>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</si>
  <si>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</si>
  <si>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</si>
  <si>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</si>
  <si>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</si>
  <si>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</si>
  <si>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</si>
  <si>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</si>
  <si>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</si>
  <si>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</si>
  <si>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</si>
  <si>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</si>
  <si>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</si>
  <si>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</si>
  <si>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</si>
  <si>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</si>
  <si>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</si>
  <si>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</si>
  <si>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</si>
  <si>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</si>
  <si>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</si>
  <si>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</si>
  <si>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</si>
  <si>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</si>
  <si>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</si>
  <si>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</si>
  <si>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</si>
  <si>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</si>
  <si>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</si>
  <si>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</si>
  <si>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</si>
  <si>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</si>
  <si>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</si>
  <si>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</si>
  <si>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</si>
  <si>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</si>
  <si>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</si>
  <si>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</si>
  <si>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</si>
  <si>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</si>
  <si>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</si>
  <si>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</si>
  <si>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</si>
  <si>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</si>
  <si>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</si>
  <si>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</si>
  <si>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</si>
  <si>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</si>
  <si>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</si>
  <si>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</si>
  <si>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</si>
  <si>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</si>
  <si>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</si>
  <si>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</si>
  <si>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</si>
  <si>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</si>
  <si>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</si>
  <si>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</si>
  <si>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</si>
  <si>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</si>
  <si>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</si>
  <si>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</si>
  <si>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</si>
  <si>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</si>
  <si>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</si>
  <si>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</si>
  <si>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</si>
  <si>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</si>
  <si>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</si>
  <si>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</si>
  <si>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</si>
  <si>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</si>
  <si>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</si>
  <si>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</si>
  <si>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</si>
  <si>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</si>
  <si>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</si>
  <si>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</si>
  <si>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</si>
  <si>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</si>
  <si>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</si>
  <si>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</si>
  <si>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</si>
  <si>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</si>
  <si>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</si>
  <si>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</si>
  <si>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</si>
  <si>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</si>
  <si>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</si>
  <si>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</si>
  <si>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</si>
  <si>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</si>
  <si>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</si>
  <si>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</si>
  <si>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</si>
  <si>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</si>
  <si>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</si>
  <si>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</si>
  <si>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</si>
  <si>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</si>
  <si>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</si>
  <si>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</si>
  <si>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</si>
  <si>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</si>
  <si>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</si>
  <si>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</si>
  <si>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</si>
  <si>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</si>
  <si>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</si>
  <si>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</si>
  <si>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</si>
  <si>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</si>
  <si>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</si>
  <si>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</si>
  <si>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</si>
  <si>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</si>
  <si>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</si>
  <si>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</si>
  <si>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</si>
  <si>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</si>
  <si>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</si>
  <si>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</si>
  <si>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</si>
  <si>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</si>
  <si>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</si>
  <si>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</si>
  <si>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</si>
  <si>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</si>
  <si>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</si>
  <si>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</si>
  <si>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</si>
  <si>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</si>
  <si>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</si>
  <si>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</si>
  <si>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</si>
  <si>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</si>
  <si>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</si>
  <si>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</si>
  <si>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</si>
  <si>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</si>
  <si>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</si>
  <si>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</si>
  <si>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</si>
  <si>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</si>
  <si>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</si>
  <si>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</si>
  <si>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</si>
  <si>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</si>
  <si>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</si>
  <si>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</si>
  <si>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</si>
  <si>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</si>
  <si>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</si>
  <si>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</si>
  <si>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</si>
  <si>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</si>
  <si>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</si>
  <si>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</si>
  <si>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</si>
  <si>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</si>
  <si>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</si>
  <si>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</si>
  <si>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</si>
  <si>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</si>
  <si>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</si>
  <si>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</si>
  <si>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</si>
  <si>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</si>
  <si>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</si>
  <si>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</si>
  <si>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</si>
  <si>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</si>
  <si>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</si>
  <si>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</si>
  <si>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</si>
  <si>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</si>
  <si>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</si>
  <si>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</si>
  <si>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</si>
  <si>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</si>
  <si>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</si>
  <si>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</si>
  <si>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</si>
  <si>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</si>
  <si>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</si>
  <si>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</si>
  <si>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</si>
  <si>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</si>
  <si>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</si>
  <si>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</si>
  <si>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</si>
  <si>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</si>
  <si>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</si>
  <si>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</si>
  <si>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</si>
  <si>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</si>
  <si>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</si>
  <si>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</si>
  <si>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</si>
  <si>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</si>
  <si>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</si>
  <si>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</si>
  <si>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</si>
  <si>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</si>
  <si>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</si>
  <si>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</si>
  <si>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</si>
  <si>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</si>
  <si>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</si>
  <si>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</si>
  <si>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</si>
  <si>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</si>
  <si>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</si>
  <si>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</si>
  <si>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</si>
  <si>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</si>
  <si>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</si>
  <si>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</si>
  <si>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</si>
  <si>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</si>
  <si>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</si>
  <si>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</si>
  <si>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</si>
  <si>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</si>
  <si>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</si>
  <si>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</si>
  <si>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</si>
  <si>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</si>
  <si>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</si>
  <si>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</si>
  <si>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</si>
  <si>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</si>
  <si>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</si>
  <si>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</si>
  <si>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</si>
  <si>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</si>
  <si>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</si>
  <si>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</si>
  <si>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</si>
  <si>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</si>
  <si>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</si>
  <si>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</si>
  <si>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</si>
  <si>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</si>
  <si>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</si>
  <si>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</si>
  <si>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</si>
  <si>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</si>
  <si>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</si>
  <si>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</si>
  <si>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</si>
  <si>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</si>
  <si>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</si>
  <si>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</si>
  <si>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</si>
  <si>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</si>
  <si>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</si>
  <si>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</si>
  <si>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</si>
  <si>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</si>
  <si>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</si>
  <si>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</si>
  <si>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</si>
  <si>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</si>
  <si>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</si>
  <si>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</si>
  <si>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</si>
  <si>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</si>
  <si>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</si>
  <si>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</si>
  <si>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</si>
  <si>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</si>
  <si>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</si>
  <si>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</si>
  <si>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</si>
  <si>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</si>
  <si>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</si>
  <si>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</si>
  <si>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</si>
  <si>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</si>
  <si>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</si>
  <si>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</si>
  <si>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</si>
  <si>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</si>
  <si>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</si>
  <si>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</si>
  <si>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</si>
  <si>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</si>
  <si>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</si>
  <si>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</si>
  <si>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</si>
  <si>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</si>
  <si>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</si>
  <si>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</si>
  <si>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</si>
  <si>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</si>
  <si>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</si>
  <si>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</si>
  <si>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</si>
  <si>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</si>
  <si>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</si>
  <si>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</si>
  <si>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</si>
  <si>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</si>
  <si>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</si>
  <si>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</si>
  <si>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</si>
  <si>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</si>
  <si>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</si>
  <si>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</si>
  <si>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</si>
  <si>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</si>
  <si>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</si>
  <si>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</si>
  <si>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</si>
  <si>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</si>
  <si>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</si>
  <si>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</si>
  <si>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</si>
  <si>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</si>
  <si>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</si>
  <si>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</si>
  <si>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</si>
  <si>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</si>
  <si>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</si>
  <si>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</si>
  <si>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</si>
  <si>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</si>
  <si>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</si>
  <si>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</si>
  <si>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</si>
  <si>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</si>
  <si>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</si>
  <si>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</si>
  <si>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</si>
  <si>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</si>
  <si>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</si>
  <si>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</si>
  <si>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</si>
  <si>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</si>
  <si>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</si>
  <si>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</si>
  <si>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</si>
  <si>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</si>
  <si>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</si>
  <si>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</si>
  <si>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</si>
  <si>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</si>
  <si>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</si>
  <si>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</si>
  <si>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</si>
  <si>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</si>
  <si>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</si>
  <si>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</si>
  <si>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</si>
  <si>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</si>
  <si>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</si>
  <si>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</si>
  <si>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</si>
  <si>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</si>
  <si>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</si>
  <si>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</si>
  <si>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</si>
  <si>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</si>
  <si>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</si>
  <si>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</si>
  <si>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</si>
  <si>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</si>
  <si>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</si>
  <si>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</si>
  <si>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</si>
  <si>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</si>
  <si>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</si>
  <si>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</si>
  <si>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</si>
  <si>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</si>
  <si>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</si>
  <si>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</si>
  <si>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</si>
  <si>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</si>
  <si>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</si>
  <si>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</si>
  <si>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</si>
  <si>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</si>
  <si>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</si>
  <si>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</si>
  <si>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</si>
  <si>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</si>
  <si>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</si>
  <si>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</si>
  <si>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</si>
  <si>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</si>
  <si>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</si>
  <si>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</si>
  <si>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</si>
  <si>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</si>
  <si>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</si>
  <si>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</si>
  <si>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</si>
  <si>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</si>
  <si>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</si>
  <si>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</si>
  <si>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</si>
  <si>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</si>
  <si>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</si>
  <si>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</si>
  <si>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</si>
  <si>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</si>
  <si>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</si>
  <si>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</si>
  <si>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</si>
  <si>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</si>
  <si>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</si>
  <si>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</si>
  <si>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</si>
  <si>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</si>
  <si>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</si>
  <si>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</si>
  <si>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</si>
  <si>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</si>
  <si>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</si>
  <si>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</si>
  <si>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</si>
  <si>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</si>
  <si>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</si>
  <si>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</si>
  <si>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</si>
  <si>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</si>
  <si>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</si>
  <si>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</si>
  <si>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</si>
  <si>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</si>
  <si>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</si>
  <si>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</si>
  <si>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</si>
  <si>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</si>
  <si>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</si>
  <si>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</si>
  <si>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</si>
  <si>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</si>
  <si>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</si>
  <si>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</si>
  <si>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</si>
  <si>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</si>
  <si>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</si>
  <si>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</si>
  <si>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</si>
  <si>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</si>
  <si>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</si>
  <si>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</si>
  <si>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</si>
  <si>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</si>
  <si>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</si>
  <si>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</si>
  <si>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</si>
  <si>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</si>
  <si>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</si>
  <si>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</si>
  <si>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</si>
  <si>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</si>
  <si>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</si>
  <si>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</si>
  <si>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</si>
  <si>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</si>
  <si>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</si>
  <si>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</si>
  <si>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</si>
  <si>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</si>
  <si>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</si>
  <si>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</si>
  <si>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</si>
  <si>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</si>
  <si>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</si>
  <si>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</si>
  <si>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</si>
  <si>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</si>
  <si>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</si>
  <si>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</si>
  <si>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</si>
  <si>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</si>
  <si>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</si>
  <si>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</si>
  <si>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</si>
  <si>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</si>
  <si>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</si>
  <si>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</si>
  <si>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</si>
  <si>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</si>
  <si>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</si>
  <si>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</si>
  <si>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</si>
  <si>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</si>
  <si>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</si>
  <si>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</si>
  <si>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</si>
  <si>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</si>
  <si>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</si>
  <si>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</si>
  <si>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</si>
  <si>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</si>
  <si>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</si>
  <si>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</si>
  <si>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</si>
  <si>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</si>
  <si>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</si>
  <si>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</si>
  <si>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</si>
  <si>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</si>
  <si>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</si>
  <si>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</si>
  <si>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</si>
  <si>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</si>
  <si>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</si>
  <si>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</si>
  <si>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</si>
  <si>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</si>
  <si>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</si>
  <si>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</si>
  <si>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</si>
  <si>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</si>
  <si>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</si>
  <si>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</si>
  <si>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</si>
  <si>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</si>
  <si>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</si>
  <si>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</si>
  <si>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</si>
  <si>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</si>
  <si>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</si>
  <si>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</si>
  <si>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</si>
  <si>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</si>
  <si>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</si>
  <si>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</si>
  <si>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</si>
  <si>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</si>
  <si>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</si>
  <si>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</si>
  <si>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</si>
  <si>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</si>
  <si>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</si>
  <si>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</si>
  <si>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</si>
  <si>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</si>
  <si>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</si>
  <si>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</si>
  <si>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</si>
  <si>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</si>
  <si>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</si>
  <si>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</si>
  <si>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</si>
  <si>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</si>
  <si>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</si>
  <si>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</si>
  <si>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</si>
  <si>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</si>
  <si>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</si>
  <si>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</si>
  <si>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</si>
  <si>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</si>
  <si>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</si>
  <si>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</si>
  <si>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</si>
  <si>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</si>
  <si>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</si>
  <si>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</si>
  <si>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</si>
  <si>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</si>
  <si>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</si>
  <si>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</si>
  <si>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</si>
  <si>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</si>
  <si>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</si>
  <si>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</si>
  <si>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</si>
  <si>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</si>
  <si>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</si>
  <si>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</si>
  <si>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</si>
  <si>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</si>
  <si>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</si>
  <si>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</si>
  <si>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</si>
  <si>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</si>
  <si>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</si>
  <si>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</si>
  <si>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</si>
  <si>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</si>
  <si>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</si>
  <si>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</si>
  <si>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</si>
  <si>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</si>
  <si>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</si>
  <si>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</si>
  <si>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</si>
  <si>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</si>
  <si>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</si>
  <si>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</si>
  <si>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</si>
  <si>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</si>
  <si>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</si>
  <si>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</si>
  <si>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</si>
  <si>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</si>
  <si>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</si>
  <si>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</si>
  <si>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</si>
  <si>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</si>
  <si>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</si>
  <si>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</si>
  <si>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</si>
  <si>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</si>
  <si>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</si>
  <si>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</si>
  <si>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</si>
  <si>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</si>
  <si>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</si>
  <si>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</si>
  <si>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</si>
  <si>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</si>
  <si>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</si>
  <si>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</si>
  <si>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</si>
  <si>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</si>
  <si>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</si>
  <si>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</si>
  <si>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</si>
  <si>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</si>
  <si>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</si>
  <si>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</si>
  <si>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</si>
  <si>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</si>
  <si>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</si>
  <si>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</si>
  <si>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</si>
  <si>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</si>
  <si>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</si>
  <si>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</si>
  <si>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</si>
  <si>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</si>
  <si>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</si>
  <si>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</si>
  <si>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</si>
  <si>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</si>
  <si>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</si>
  <si>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</si>
  <si>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</si>
  <si>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</si>
  <si>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</si>
  <si>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</si>
  <si>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</si>
  <si>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</si>
  <si>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</si>
  <si>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</si>
  <si>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</si>
  <si>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</si>
  <si>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</si>
  <si>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</si>
  <si>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</si>
  <si>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</si>
  <si>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</si>
  <si>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</si>
  <si>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</si>
  <si>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</si>
  <si>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</si>
  <si>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</si>
  <si>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</si>
  <si>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</si>
  <si>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</si>
  <si>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</si>
  <si>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</si>
  <si>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</si>
  <si>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</si>
  <si>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</si>
  <si>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</si>
  <si>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</si>
  <si>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</si>
  <si>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</si>
  <si>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</si>
  <si>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</si>
  <si>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</si>
  <si>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</si>
  <si>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</si>
  <si>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</si>
  <si>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</si>
  <si>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</si>
  <si>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</si>
  <si>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</si>
  <si>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</si>
  <si>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</si>
  <si>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</si>
  <si>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</si>
  <si>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</si>
  <si>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</si>
  <si>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</si>
  <si>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</si>
  <si>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</si>
  <si>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</si>
  <si>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</si>
  <si>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</si>
  <si>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</si>
  <si>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</si>
  <si>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</si>
  <si>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</si>
  <si>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</si>
  <si>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</si>
  <si>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</si>
  <si>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</si>
  <si>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</si>
  <si>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</si>
  <si>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</si>
  <si>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</si>
  <si>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</si>
  <si>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</si>
  <si>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</si>
  <si>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</si>
  <si>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</si>
  <si>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</si>
  <si>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</si>
  <si>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</si>
  <si>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</si>
  <si>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</si>
  <si>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</si>
  <si>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</si>
  <si>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</si>
  <si>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</si>
  <si>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</si>
  <si>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</si>
  <si>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</si>
  <si>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</si>
  <si>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</si>
  <si>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</si>
  <si>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</si>
  <si>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</si>
  <si>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</si>
  <si>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</si>
  <si>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</si>
  <si>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</si>
  <si>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</si>
  <si>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</si>
  <si>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</si>
  <si>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</si>
  <si>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</si>
  <si>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</si>
  <si>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</si>
  <si>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</si>
  <si>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</si>
  <si>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</si>
  <si>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</si>
  <si>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</si>
  <si>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</si>
  <si>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</si>
  <si>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</si>
  <si>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</si>
  <si>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</si>
  <si>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</si>
  <si>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</si>
  <si>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</si>
  <si>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</si>
  <si>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</si>
  <si>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</si>
  <si>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</si>
  <si>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</si>
  <si>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</si>
  <si>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</si>
  <si>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</si>
  <si>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</si>
  <si>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</si>
  <si>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</si>
  <si>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</si>
  <si>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</si>
  <si>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</si>
  <si>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</si>
  <si>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</si>
  <si>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</si>
  <si>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</si>
  <si>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</si>
  <si>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</si>
  <si>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</si>
  <si>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</si>
  <si>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</si>
  <si>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</si>
  <si>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</si>
  <si>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</si>
  <si>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</si>
  <si>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</si>
  <si>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</si>
  <si>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</si>
  <si>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</si>
  <si>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</si>
  <si>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</si>
  <si>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</si>
  <si>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</si>
  <si>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</si>
  <si>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</si>
  <si>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</si>
  <si>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</si>
  <si>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</si>
  <si>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</si>
  <si>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</si>
  <si>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</si>
  <si>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</si>
  <si>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</si>
  <si>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</si>
  <si>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</si>
  <si>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</si>
  <si>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</si>
  <si>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</si>
  <si>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</si>
  <si>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</si>
  <si>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</si>
  <si>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</si>
  <si>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</si>
  <si>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</si>
  <si>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</si>
  <si>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</si>
  <si>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</si>
  <si>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</si>
  <si>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</si>
  <si>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</si>
  <si>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</si>
  <si>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</si>
  <si>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</si>
  <si>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</si>
  <si>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</si>
  <si>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</si>
  <si>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</si>
  <si>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</si>
  <si>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</si>
  <si>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</si>
  <si>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</si>
  <si>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</si>
  <si>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</si>
  <si>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</si>
  <si>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</si>
  <si>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</si>
  <si>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</si>
  <si>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</si>
  <si>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</si>
  <si>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</si>
  <si>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</si>
  <si>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</si>
  <si>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</si>
  <si>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</si>
  <si>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</si>
  <si>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</si>
  <si>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</si>
  <si>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</si>
  <si>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</si>
  <si>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</si>
  <si>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</si>
  <si>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</si>
  <si>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</si>
  <si>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</si>
  <si>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</si>
  <si>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</si>
  <si>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</si>
  <si>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</si>
  <si>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</si>
  <si>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</si>
  <si>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</si>
  <si>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</si>
  <si>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</si>
  <si>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</si>
  <si>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</si>
  <si>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</si>
  <si>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</si>
  <si>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</si>
  <si>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</si>
  <si>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</si>
  <si>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</si>
  <si>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</si>
  <si>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</si>
  <si>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</si>
  <si>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</si>
  <si>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</si>
  <si>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</si>
  <si>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</si>
  <si>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</si>
  <si>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</si>
  <si>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</si>
  <si>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</si>
  <si>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</si>
  <si>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</si>
  <si>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</si>
  <si>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</si>
  <si>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</si>
  <si>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</si>
  <si>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</si>
  <si>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</si>
  <si>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</si>
  <si>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</si>
  <si>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</si>
  <si>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</si>
  <si>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</si>
  <si>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</si>
  <si>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</si>
  <si>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</si>
  <si>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</si>
  <si>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</si>
  <si>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</si>
  <si>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</si>
  <si>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</si>
  <si>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</si>
  <si>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</si>
  <si>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</si>
  <si>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</si>
  <si>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</si>
  <si>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</si>
  <si>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</si>
  <si>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</si>
  <si>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</si>
  <si>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</si>
  <si>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</si>
  <si>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</si>
  <si>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</si>
  <si>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</si>
  <si>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</si>
  <si>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</si>
  <si>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</si>
  <si>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</si>
  <si>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</si>
  <si>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</si>
  <si>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</si>
  <si>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</si>
  <si>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</si>
  <si>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</si>
  <si>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</si>
  <si>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</si>
  <si>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</si>
  <si>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</si>
  <si>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</si>
  <si>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</si>
  <si>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</si>
  <si>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</si>
  <si>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</si>
  <si>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</si>
  <si>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</si>
  <si>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</si>
  <si>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</si>
  <si>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</si>
  <si>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</si>
  <si>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</si>
  <si>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</si>
  <si>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</si>
  <si>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</si>
  <si>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</si>
  <si>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</si>
  <si>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</si>
  <si>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</si>
  <si>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</si>
  <si>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</si>
  <si>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</si>
  <si>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</si>
  <si>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</si>
  <si>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</si>
  <si>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</si>
  <si>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</si>
  <si>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</si>
  <si>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</si>
  <si>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</si>
  <si>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</si>
  <si>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</si>
  <si>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</si>
  <si>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</si>
  <si>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</si>
  <si>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</si>
  <si>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</si>
  <si>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</si>
  <si>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</si>
  <si>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</si>
  <si>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</si>
  <si>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</si>
  <si>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</si>
  <si>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</si>
  <si>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</si>
  <si>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</si>
  <si>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</si>
  <si>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</si>
  <si>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</si>
  <si>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</si>
  <si>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</si>
  <si>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</si>
  <si>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</si>
  <si>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</si>
  <si>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</si>
  <si>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</si>
  <si>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</si>
  <si>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</si>
  <si>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</si>
  <si>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</si>
  <si>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</si>
  <si>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</si>
  <si>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</si>
  <si>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</si>
  <si>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</si>
  <si>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</si>
  <si>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</si>
  <si>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</si>
  <si>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</si>
  <si>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</si>
  <si>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</si>
  <si>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</si>
  <si>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</si>
  <si>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</si>
  <si>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</si>
  <si>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</si>
  <si>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</si>
  <si>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</si>
  <si>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</si>
  <si>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</si>
  <si>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</si>
  <si>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</si>
  <si>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</si>
  <si>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</si>
  <si>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</si>
  <si>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</si>
  <si>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</si>
  <si>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</si>
  <si>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</si>
  <si>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</si>
  <si>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</si>
  <si>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</si>
  <si>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</si>
  <si>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</si>
  <si>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</si>
  <si>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</si>
  <si>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</si>
  <si>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</si>
  <si>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</si>
  <si>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</si>
  <si>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</si>
  <si>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</si>
  <si>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</si>
  <si>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</si>
  <si>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</si>
  <si>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</si>
  <si>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</si>
  <si>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</si>
  <si>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</si>
  <si>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</si>
  <si>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</si>
  <si>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</si>
  <si>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</si>
  <si>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</si>
  <si>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</si>
  <si>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</si>
  <si>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</si>
  <si>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</si>
  <si>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</si>
  <si>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</si>
  <si>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</si>
  <si>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</si>
  <si>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</si>
  <si>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</si>
  <si>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</si>
  <si>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</si>
  <si>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</si>
  <si>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</si>
  <si>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</si>
  <si>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</si>
  <si>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</si>
  <si>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</si>
  <si>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</si>
  <si>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</si>
  <si>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</si>
  <si>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</si>
  <si>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</si>
  <si>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</si>
  <si>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</si>
  <si>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</si>
  <si>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</si>
  <si>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</si>
  <si>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</si>
  <si>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</si>
  <si>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</si>
  <si>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</si>
  <si>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</si>
  <si>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</si>
  <si>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</si>
  <si>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</si>
  <si>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</si>
  <si>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</si>
  <si>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</si>
  <si>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</si>
  <si>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</si>
  <si>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</si>
  <si>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</si>
  <si>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</si>
  <si>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</si>
  <si>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</si>
  <si>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</si>
  <si>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</si>
  <si>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</si>
  <si>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</si>
  <si>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</si>
  <si>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</si>
  <si>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</si>
  <si>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</si>
  <si>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</si>
  <si>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</si>
  <si>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</si>
  <si>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</si>
  <si>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</si>
  <si>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</si>
  <si>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</si>
  <si>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</si>
  <si>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</si>
  <si>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</si>
  <si>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</si>
  <si>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</si>
  <si>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</si>
  <si>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</si>
  <si>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</si>
  <si>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</si>
  <si>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</si>
  <si>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</si>
  <si>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</si>
  <si>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</si>
  <si>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</si>
  <si>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</si>
  <si>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</si>
  <si>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</si>
  <si>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</si>
  <si>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</si>
  <si>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</si>
  <si>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</si>
  <si>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</si>
  <si>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</si>
  <si>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</si>
  <si>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</si>
  <si>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</si>
  <si>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</si>
  <si>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</si>
  <si>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</si>
  <si>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</si>
  <si>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</si>
  <si>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</si>
  <si>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</si>
  <si>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</si>
  <si>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</si>
  <si>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</si>
  <si>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</si>
  <si>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</si>
  <si>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</si>
  <si>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</si>
  <si>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</si>
  <si>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</si>
  <si>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</si>
  <si>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</si>
  <si>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</si>
  <si>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</si>
  <si>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</si>
  <si>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</si>
  <si>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</si>
  <si>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</si>
  <si>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</si>
  <si>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</si>
  <si>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</si>
  <si>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</si>
  <si>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</si>
  <si>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</si>
  <si>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</si>
  <si>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</si>
  <si>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</si>
  <si>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</si>
  <si>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</si>
  <si>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</si>
  <si>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</si>
  <si>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</si>
  <si>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</si>
  <si>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</si>
  <si>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</si>
  <si>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</si>
  <si>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</si>
  <si>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</si>
  <si>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</si>
  <si>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</si>
  <si>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</si>
  <si>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</si>
  <si>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</si>
  <si>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</si>
  <si>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</si>
  <si>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</si>
  <si>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</si>
  <si>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</si>
  <si>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</si>
  <si>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</si>
  <si>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</si>
  <si>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</si>
  <si>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</si>
  <si>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</si>
  <si>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</si>
  <si>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</si>
  <si>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</si>
  <si>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</si>
  <si>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</si>
  <si>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</si>
  <si>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</si>
  <si>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</si>
  <si>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</si>
  <si>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</si>
  <si>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</si>
  <si>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</si>
  <si>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</si>
  <si>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</si>
  <si>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</si>
  <si>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</si>
  <si>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</si>
  <si>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</si>
  <si>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</si>
  <si>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</si>
  <si>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</si>
  <si>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</si>
  <si>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</si>
  <si>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</si>
  <si>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</si>
  <si>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</si>
  <si>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</si>
  <si>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</si>
  <si>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</si>
  <si>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</si>
  <si>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</si>
  <si>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</si>
  <si>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</si>
  <si>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</si>
  <si>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</si>
  <si>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</si>
  <si>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</si>
  <si>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</si>
  <si>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</si>
  <si>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</si>
  <si>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</si>
  <si>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</si>
  <si>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</si>
  <si>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</si>
  <si>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</si>
  <si>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</si>
  <si>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</si>
  <si>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</si>
  <si>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</si>
  <si>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</si>
  <si>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</si>
  <si>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</si>
  <si>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</si>
  <si>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</si>
  <si>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</si>
  <si>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</si>
  <si>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</si>
  <si>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</si>
  <si>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</si>
  <si>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</si>
  <si>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</si>
  <si>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</si>
  <si>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</si>
  <si>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</si>
  <si>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</si>
  <si>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</si>
  <si>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</si>
  <si>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</si>
  <si>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</si>
  <si>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</si>
  <si>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</si>
  <si>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</si>
  <si>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</si>
  <si>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</si>
  <si>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</si>
  <si>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</si>
  <si>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</si>
  <si>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</si>
  <si>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</si>
  <si>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</si>
  <si>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</si>
  <si>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</si>
  <si>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</si>
  <si>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</si>
  <si>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</si>
  <si>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</si>
  <si>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</si>
  <si>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</si>
  <si>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</si>
  <si>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</si>
  <si>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</si>
  <si>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</si>
  <si>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</si>
  <si>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</si>
  <si>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</si>
  <si>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</si>
  <si>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</si>
  <si>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</si>
  <si>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</si>
  <si>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</si>
  <si>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</si>
  <si>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</si>
  <si>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</si>
  <si>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</si>
  <si>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</si>
  <si>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</si>
  <si>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</si>
  <si>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</si>
  <si>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</si>
  <si>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</si>
  <si>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</si>
  <si>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</si>
  <si>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</si>
  <si>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</si>
  <si>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</si>
  <si>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</si>
  <si>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</si>
  <si>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</si>
  <si>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</si>
  <si>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</si>
  <si>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</si>
  <si>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</si>
  <si>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</si>
  <si>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</si>
  <si>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</si>
  <si>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</si>
  <si>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</si>
  <si>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</si>
  <si>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</si>
  <si>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</si>
  <si>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</si>
  <si>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</si>
  <si>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</si>
  <si>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</si>
  <si>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</si>
  <si>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</si>
  <si>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</si>
  <si>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</si>
  <si>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</si>
  <si>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</si>
  <si>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</si>
  <si>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</si>
  <si>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</si>
  <si>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</si>
  <si>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</si>
  <si>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</si>
  <si>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</si>
  <si>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</si>
  <si>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</si>
  <si>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</si>
  <si>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</si>
  <si>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</si>
  <si>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</si>
  <si>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</si>
  <si>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</si>
  <si>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</si>
  <si>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</si>
  <si>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</si>
  <si>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</si>
  <si>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</si>
  <si>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</si>
  <si>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</si>
  <si>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</si>
  <si>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</si>
  <si>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</si>
  <si>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</si>
  <si>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</si>
  <si>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</si>
  <si>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</si>
  <si>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</si>
  <si>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</si>
  <si>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</si>
  <si>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</si>
  <si>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</si>
  <si>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</si>
  <si>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</si>
  <si>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</si>
  <si>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</si>
  <si>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</si>
  <si>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</si>
  <si>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</si>
  <si>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</si>
  <si>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</si>
  <si>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</si>
  <si>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</si>
  <si>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</si>
  <si>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</si>
  <si>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</si>
  <si>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</si>
  <si>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</si>
  <si>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</si>
  <si>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</si>
  <si>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</si>
  <si>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</si>
  <si>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</si>
  <si>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</si>
  <si>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</si>
  <si>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</si>
  <si>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</si>
  <si>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</si>
  <si>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</si>
  <si>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</si>
  <si>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</si>
  <si>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</si>
  <si>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</si>
  <si>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</si>
  <si>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</si>
  <si>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</si>
  <si>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</si>
  <si>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</si>
  <si>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</si>
  <si>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</si>
  <si>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</si>
  <si>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</si>
  <si>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</si>
  <si>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</si>
  <si>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</si>
  <si>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</si>
  <si>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</si>
  <si>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</si>
  <si>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</si>
  <si>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</si>
  <si>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</si>
  <si>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</si>
  <si>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</si>
  <si>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</si>
  <si>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</si>
  <si>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</si>
  <si>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</si>
  <si>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</si>
  <si>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</si>
  <si>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</si>
  <si>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</si>
  <si>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</si>
  <si>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</si>
  <si>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</si>
  <si>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</si>
  <si>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</si>
  <si>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</si>
  <si>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</si>
  <si>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</si>
  <si>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</si>
  <si>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</si>
  <si>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</si>
  <si>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</si>
  <si>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</si>
  <si>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</si>
  <si>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</si>
  <si>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</si>
  <si>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</si>
  <si>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</si>
  <si>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</si>
  <si>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</si>
  <si>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</si>
  <si>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</si>
  <si>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</si>
  <si>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</si>
  <si>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</si>
  <si>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</si>
  <si>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</si>
  <si>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</si>
  <si>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</si>
  <si>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</si>
  <si>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</si>
  <si>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</si>
  <si>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</si>
  <si>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</si>
  <si>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</si>
  <si>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</si>
  <si>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</si>
  <si>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</si>
  <si>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</si>
  <si>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</si>
  <si>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</si>
  <si>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</si>
  <si>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</si>
  <si>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</si>
  <si>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</si>
  <si>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</si>
  <si>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</si>
  <si>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</si>
  <si>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</si>
  <si>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</si>
  <si>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</si>
  <si>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</si>
  <si>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</si>
  <si>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</si>
  <si>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</si>
  <si>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</si>
  <si>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</si>
  <si>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</si>
  <si>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</si>
  <si>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</si>
  <si>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</si>
  <si>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</si>
  <si>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</si>
  <si>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</si>
  <si>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</si>
  <si>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</si>
  <si>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</si>
  <si>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</si>
  <si>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</si>
  <si>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</si>
  <si>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</si>
  <si>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</si>
  <si>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</si>
  <si>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</si>
  <si>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</si>
  <si>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</si>
  <si>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</si>
  <si>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</si>
  <si>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</si>
  <si>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</si>
  <si>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</si>
  <si>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</si>
  <si>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</si>
  <si>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</si>
  <si>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</si>
  <si>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</si>
  <si>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</si>
  <si>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</si>
  <si>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</si>
  <si>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</si>
  <si>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</si>
  <si>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</si>
  <si>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</si>
  <si>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</si>
  <si>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</si>
  <si>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</si>
  <si>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</si>
  <si>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</si>
  <si>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</si>
  <si>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</si>
  <si>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</si>
  <si>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</si>
  <si>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</si>
  <si>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</si>
  <si>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</si>
  <si>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</si>
  <si>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</si>
  <si>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</si>
  <si>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</si>
  <si>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</si>
  <si>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</si>
  <si>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</si>
  <si>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</si>
  <si>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</si>
  <si>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</si>
  <si>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</si>
  <si>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</si>
  <si>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</si>
  <si>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</si>
  <si>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</si>
  <si>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</si>
  <si>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</si>
  <si>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</si>
  <si>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</si>
  <si>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</si>
  <si>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</si>
  <si>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</si>
  <si>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</si>
  <si>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</si>
  <si>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</si>
  <si>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</si>
  <si>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</si>
  <si>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</si>
  <si>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</si>
  <si>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</si>
  <si>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</si>
  <si>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</si>
  <si>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</si>
  <si>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</si>
  <si>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</si>
  <si>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</si>
  <si>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</si>
  <si>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</si>
  <si>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</si>
  <si>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</si>
  <si>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</si>
  <si>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</si>
  <si>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</si>
  <si>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</si>
  <si>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</si>
  <si>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</si>
  <si>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</si>
  <si>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</si>
  <si>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</si>
  <si>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</si>
  <si>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</si>
  <si>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</si>
  <si>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</si>
  <si>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</si>
  <si>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</si>
  <si>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</si>
  <si>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</si>
  <si>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</si>
  <si>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</si>
  <si>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</si>
  <si>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</si>
  <si>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</si>
  <si>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</si>
  <si>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</si>
  <si>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</si>
  <si>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</si>
  <si>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</si>
  <si>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</si>
  <si>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</si>
  <si>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</si>
  <si>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</si>
  <si>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</si>
  <si>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</si>
  <si>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</si>
  <si>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</si>
  <si>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</si>
  <si>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</si>
  <si>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</si>
  <si>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</si>
  <si>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</si>
  <si>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</si>
  <si>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</si>
  <si>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</si>
  <si>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</si>
  <si>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</si>
  <si>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</si>
  <si>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</si>
  <si>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</si>
  <si>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</si>
  <si>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</si>
  <si>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</si>
  <si>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</si>
  <si>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</si>
  <si>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</si>
  <si>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</si>
  <si>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</si>
  <si>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</si>
  <si>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</si>
  <si>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</si>
  <si>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</si>
  <si>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</si>
  <si>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</si>
  <si>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</si>
  <si>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</si>
  <si>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</si>
  <si>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</si>
  <si>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</si>
  <si>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</si>
  <si>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</si>
  <si>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</si>
  <si>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</si>
  <si>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</si>
  <si>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</si>
  <si>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</si>
  <si>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</si>
  <si>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</si>
  <si>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</si>
  <si>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</si>
  <si>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</si>
  <si>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</si>
  <si>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</si>
  <si>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</si>
  <si>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</si>
  <si>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</si>
  <si>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</si>
  <si>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</si>
  <si>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</si>
  <si>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</si>
  <si>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</si>
  <si>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</si>
  <si>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</si>
  <si>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</si>
  <si>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</si>
  <si>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</si>
  <si>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</si>
  <si>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</si>
  <si>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</si>
  <si>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</si>
  <si>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</si>
  <si>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</si>
  <si>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</si>
  <si>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</si>
  <si>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</si>
  <si>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</si>
  <si>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</si>
  <si>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</si>
  <si>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</si>
  <si>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</si>
  <si>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</si>
  <si>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</si>
  <si>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</si>
  <si>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</si>
  <si>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</si>
  <si>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</si>
  <si>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</si>
  <si>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</si>
  <si>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</si>
  <si>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</si>
  <si>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</si>
  <si>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</si>
  <si>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</si>
  <si>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</si>
  <si>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</si>
  <si>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</si>
  <si>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</si>
  <si>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</si>
  <si>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</si>
  <si>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</si>
  <si>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</si>
  <si>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</si>
  <si>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</si>
  <si>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</si>
  <si>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</si>
  <si>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</si>
  <si>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</si>
  <si>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</si>
  <si>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</si>
  <si>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</si>
  <si>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</si>
  <si>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</si>
  <si>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</si>
  <si>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</si>
  <si>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</si>
  <si>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</si>
  <si>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</si>
  <si>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</si>
  <si>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</si>
  <si>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</si>
  <si>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</si>
  <si>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</si>
  <si>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</si>
  <si>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</si>
  <si>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</si>
  <si>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</si>
  <si>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</si>
  <si>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</si>
  <si>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</si>
  <si>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</si>
  <si>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</si>
  <si>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</si>
  <si>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</si>
  <si>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</si>
  <si>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</si>
  <si>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</si>
  <si>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</si>
  <si>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</si>
  <si>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</si>
  <si>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</si>
  <si>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</si>
  <si>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</si>
  <si>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</si>
  <si>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</si>
  <si>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</si>
  <si>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</si>
  <si>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</si>
  <si>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</si>
  <si>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</si>
  <si>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</si>
  <si>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</si>
  <si>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</si>
  <si>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</si>
  <si>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</si>
  <si>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</si>
  <si>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</si>
  <si>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</si>
  <si>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</si>
  <si>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</si>
  <si>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</si>
  <si>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</si>
  <si>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</si>
  <si>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</si>
  <si>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</si>
  <si>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</si>
  <si>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</si>
  <si>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</si>
  <si>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</si>
  <si>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</si>
  <si>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</si>
  <si>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</si>
  <si>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</si>
  <si>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</si>
  <si>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</si>
  <si>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</si>
  <si>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</si>
  <si>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</si>
  <si>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</si>
  <si>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</si>
  <si>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</si>
  <si>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</si>
  <si>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</si>
  <si>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</si>
  <si>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</si>
  <si>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</si>
  <si>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</si>
  <si>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</si>
  <si>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</si>
  <si>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</si>
  <si>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</si>
  <si>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</si>
  <si>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</si>
  <si>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</si>
  <si>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</si>
  <si>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</si>
  <si>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</si>
  <si>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</si>
  <si>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</si>
  <si>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</si>
  <si>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</si>
  <si>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</si>
  <si>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</si>
  <si>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</si>
  <si>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</si>
  <si>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</si>
  <si>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</si>
  <si>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</si>
  <si>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</si>
  <si>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</si>
  <si>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</si>
  <si>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</si>
  <si>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</si>
  <si>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</si>
  <si>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</si>
  <si>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</si>
  <si>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</si>
  <si>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</si>
  <si>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</si>
  <si>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</si>
  <si>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</si>
  <si>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</si>
  <si>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</si>
  <si>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</si>
  <si>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</si>
  <si>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</si>
  <si>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</si>
  <si>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</si>
  <si>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</si>
  <si>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</si>
  <si>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</si>
  <si>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</si>
  <si>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</si>
  <si>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</si>
  <si>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</si>
  <si>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</si>
  <si>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</si>
  <si>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</si>
  <si>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</si>
  <si>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</si>
  <si>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</si>
  <si>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</si>
  <si>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</si>
  <si>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</si>
  <si>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</si>
  <si>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</si>
  <si>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</si>
  <si>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</si>
  <si>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</si>
  <si>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</si>
  <si>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</si>
  <si>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</si>
  <si>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</si>
  <si>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</si>
  <si>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</si>
  <si>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</si>
  <si>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</si>
  <si>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</si>
  <si>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</si>
  <si>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</si>
  <si>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</si>
  <si>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</si>
  <si>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</si>
  <si>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</si>
  <si>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</si>
  <si>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</si>
  <si>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</si>
  <si>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</si>
  <si>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</si>
  <si>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</si>
  <si>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</si>
  <si>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</si>
  <si>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</si>
  <si>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</si>
  <si>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</si>
  <si>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</si>
  <si>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</si>
  <si>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</si>
  <si>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</si>
  <si>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</si>
  <si>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</si>
  <si>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</si>
  <si>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</si>
  <si>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</si>
  <si>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</si>
  <si>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</si>
  <si>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</si>
  <si>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</si>
  <si>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</si>
  <si>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</si>
  <si>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</si>
  <si>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</si>
  <si>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</si>
  <si>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</si>
  <si>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</si>
  <si>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</si>
  <si>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</si>
  <si>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</si>
  <si>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</si>
  <si>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</si>
  <si>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</si>
  <si>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</si>
  <si>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</si>
  <si>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</si>
  <si>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</si>
  <si>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</si>
  <si>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</si>
  <si>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</si>
  <si>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</si>
  <si>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</si>
  <si>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</si>
  <si>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</si>
  <si>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</si>
  <si>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</si>
  <si>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</si>
  <si>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</si>
  <si>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</si>
  <si>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</si>
  <si>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</si>
  <si>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</si>
  <si>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</si>
  <si>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</si>
  <si>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</si>
  <si>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</si>
  <si>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</si>
  <si>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</si>
  <si>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</si>
  <si>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</si>
  <si>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</si>
  <si>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</si>
  <si>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</si>
  <si>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</si>
  <si>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</si>
  <si>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</si>
  <si>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</si>
  <si>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</si>
  <si>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</si>
  <si>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</si>
  <si>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</si>
  <si>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</si>
  <si>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</si>
  <si>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</si>
  <si>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</si>
  <si>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</si>
  <si>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</si>
  <si>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</si>
  <si>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</si>
  <si>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</si>
  <si>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</si>
  <si>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</si>
  <si>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</si>
  <si>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</si>
  <si>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</si>
  <si>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</si>
  <si>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</si>
  <si>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</si>
  <si>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</si>
  <si>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</si>
  <si>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</si>
  <si>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</si>
  <si>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</si>
  <si>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</si>
  <si>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</si>
  <si>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</si>
  <si>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</si>
  <si>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</si>
  <si>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</si>
  <si>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</si>
  <si>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</si>
  <si>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</si>
  <si>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</si>
  <si>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</si>
  <si>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</si>
  <si>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</si>
  <si>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</si>
  <si>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</si>
  <si>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</si>
  <si>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</si>
  <si>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</si>
  <si>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</si>
  <si>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</si>
  <si>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</si>
  <si>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</si>
  <si>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</si>
  <si>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</si>
  <si>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</si>
  <si>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</si>
  <si>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</si>
  <si>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</si>
  <si>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</si>
  <si>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</si>
  <si>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</si>
  <si>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</si>
  <si>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</si>
  <si>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</si>
  <si>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</si>
  <si>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</si>
  <si>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</si>
  <si>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</si>
  <si>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</si>
  <si>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</si>
  <si>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</si>
  <si>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</si>
  <si>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</si>
  <si>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</si>
  <si>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</si>
  <si>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</si>
  <si>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</si>
  <si>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</si>
  <si>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</si>
  <si>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</si>
  <si>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</si>
  <si>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</si>
  <si>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</si>
  <si>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</si>
  <si>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</si>
  <si>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</si>
  <si>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</si>
  <si>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</si>
  <si>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</si>
  <si>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</si>
  <si>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</si>
  <si>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</si>
  <si>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</si>
  <si>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</si>
  <si>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</si>
  <si>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</si>
  <si>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</si>
  <si>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</si>
  <si>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</si>
  <si>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</si>
  <si>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</si>
  <si>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</si>
  <si>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</si>
  <si>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</si>
  <si>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</si>
  <si>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</si>
  <si>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</si>
  <si>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</si>
  <si>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</si>
  <si>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</si>
  <si>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</si>
  <si>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</si>
  <si>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</si>
  <si>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</si>
  <si>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</si>
  <si>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</si>
  <si>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</si>
  <si>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</si>
  <si>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</si>
  <si>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</si>
  <si>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</si>
  <si>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</si>
  <si>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</si>
  <si>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</si>
  <si>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</si>
  <si>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</si>
  <si>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</si>
  <si>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</si>
  <si>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</si>
  <si>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</si>
  <si>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</si>
  <si>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</si>
  <si>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</si>
  <si>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</si>
  <si>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</si>
  <si>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</si>
  <si>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</si>
  <si>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</si>
  <si>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</si>
  <si>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</si>
  <si>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</si>
  <si>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</si>
  <si>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</si>
  <si>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</si>
  <si>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</si>
  <si>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</si>
  <si>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</si>
  <si>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</si>
  <si>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</si>
  <si>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</si>
  <si>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</si>
  <si>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</si>
  <si>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</si>
  <si>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</si>
  <si>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</si>
  <si>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</si>
  <si>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</si>
  <si>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</si>
  <si>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</si>
  <si>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</si>
  <si>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</si>
  <si>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</si>
  <si>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</si>
  <si>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</si>
  <si>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</si>
  <si>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</si>
  <si>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</si>
  <si>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</si>
  <si>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</si>
  <si>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</si>
  <si>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</si>
  <si>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</si>
  <si>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</si>
  <si>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</si>
  <si>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</si>
  <si>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</si>
  <si>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</si>
  <si>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</si>
  <si>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</si>
  <si>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</si>
  <si>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</si>
  <si>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</si>
  <si>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</si>
  <si>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</si>
  <si>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</si>
  <si>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</si>
  <si>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</si>
  <si>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</si>
  <si>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</si>
  <si>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</si>
  <si>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</si>
  <si>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</si>
  <si>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</si>
  <si>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</si>
  <si>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</si>
  <si>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</si>
  <si>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</si>
  <si>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</si>
  <si>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</si>
  <si>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</si>
  <si>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</si>
  <si>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</si>
  <si>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</si>
  <si>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</si>
  <si>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</si>
  <si>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</si>
  <si>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</si>
  <si>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</si>
  <si>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</si>
  <si>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</si>
  <si>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</si>
  <si>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</si>
  <si>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</si>
  <si>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</si>
  <si>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</si>
  <si>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</si>
  <si>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</si>
  <si>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</si>
  <si>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</si>
  <si>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</si>
  <si>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</si>
  <si>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</si>
  <si>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</si>
  <si>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</si>
  <si>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</si>
  <si>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</si>
  <si>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</si>
  <si>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</si>
  <si>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</si>
  <si>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</si>
  <si>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</si>
  <si>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</si>
  <si>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</si>
  <si>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</si>
  <si>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</si>
  <si>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</si>
  <si>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</si>
  <si>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</si>
  <si>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</si>
  <si>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</si>
  <si>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</si>
  <si>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</si>
  <si>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</si>
  <si>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</si>
  <si>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</si>
  <si>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</si>
  <si>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</si>
  <si>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</si>
  <si>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</si>
  <si>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</si>
  <si>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</si>
  <si>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</si>
  <si>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</si>
  <si>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</si>
  <si>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</si>
  <si>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</si>
  <si>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</si>
  <si>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</si>
  <si>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</si>
  <si>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</si>
  <si>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</si>
  <si>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</si>
  <si>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</si>
  <si>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</si>
  <si>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</si>
  <si>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</si>
  <si>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</si>
  <si>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</si>
  <si>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</si>
  <si>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</si>
  <si>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</si>
  <si>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</si>
  <si>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</si>
  <si>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</si>
  <si>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</si>
  <si>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</si>
  <si>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</si>
  <si>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</si>
  <si>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</si>
  <si>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</si>
  <si>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</si>
  <si>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</si>
  <si>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</si>
  <si>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</si>
  <si>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</si>
  <si>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</si>
  <si>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</si>
  <si>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</si>
  <si>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</si>
  <si>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</si>
  <si>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</si>
  <si>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</si>
  <si>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</si>
  <si>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</si>
  <si>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</si>
  <si>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</si>
  <si>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</si>
  <si>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</si>
  <si>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</si>
  <si>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</si>
  <si>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</si>
  <si>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</si>
  <si>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</si>
  <si>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</si>
  <si>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</si>
  <si>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</si>
  <si>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</si>
  <si>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</si>
  <si>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</si>
  <si>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</si>
  <si>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</si>
  <si>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</si>
  <si>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</si>
  <si>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</si>
  <si>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</si>
  <si>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</si>
  <si>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</si>
  <si>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</si>
  <si>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</si>
  <si>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</si>
  <si>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</si>
  <si>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</si>
  <si>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</si>
  <si>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</si>
  <si>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</si>
  <si>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</si>
  <si>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</si>
  <si>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</si>
  <si>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</si>
  <si>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</si>
  <si>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</si>
  <si>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</si>
  <si>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</si>
  <si>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</si>
  <si>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</si>
  <si>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</si>
  <si>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</si>
  <si>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</si>
  <si>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</si>
  <si>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</si>
  <si>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</si>
  <si>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</si>
  <si>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</si>
  <si>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</si>
  <si>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</si>
  <si>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</si>
  <si>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</si>
  <si>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</si>
  <si>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</si>
  <si>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</si>
  <si>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</si>
  <si>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</si>
  <si>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</si>
  <si>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</si>
  <si>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</si>
  <si>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</si>
  <si>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</si>
  <si>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</si>
  <si>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</si>
  <si>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</si>
  <si>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</si>
  <si>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</si>
  <si>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</si>
  <si>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</si>
  <si>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</si>
  <si>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</si>
  <si>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</si>
  <si>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</si>
  <si>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</si>
  <si>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</si>
  <si>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</si>
  <si>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</si>
  <si>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</si>
  <si>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</si>
  <si>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</si>
  <si>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</si>
  <si>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</si>
  <si>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</si>
  <si>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</si>
  <si>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</si>
  <si>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</si>
  <si>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</si>
  <si>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</si>
  <si>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</si>
  <si>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</si>
  <si>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</si>
  <si>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</si>
  <si>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</si>
  <si>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</si>
  <si>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</si>
  <si>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</si>
  <si>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</si>
  <si>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</si>
  <si>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</si>
  <si>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</si>
  <si>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</si>
  <si>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</si>
  <si>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</si>
  <si>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</si>
  <si>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</si>
  <si>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</si>
  <si>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</si>
  <si>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</si>
  <si>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</si>
  <si>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</si>
  <si>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</si>
  <si>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</si>
  <si>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</si>
  <si>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</si>
  <si>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</si>
  <si>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</si>
  <si>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</si>
  <si>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</si>
  <si>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</si>
  <si>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</si>
  <si>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</si>
  <si>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</si>
  <si>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</si>
  <si>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</si>
  <si>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</si>
  <si>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</si>
  <si>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</si>
  <si>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</si>
  <si>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</si>
  <si>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</si>
  <si>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</si>
  <si>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</si>
  <si>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</si>
  <si>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</si>
  <si>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</si>
  <si>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</si>
  <si>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</si>
  <si>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</si>
  <si>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</si>
  <si>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</si>
  <si>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</si>
  <si>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</si>
  <si>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</si>
  <si>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</si>
  <si>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</si>
  <si>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</si>
  <si>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</si>
  <si>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</si>
  <si>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</si>
  <si>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</si>
  <si>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</si>
  <si>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</si>
  <si>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</si>
  <si>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</si>
  <si>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</si>
  <si>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</si>
  <si>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</si>
  <si>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</si>
  <si>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</si>
  <si>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</si>
  <si>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</si>
  <si>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</si>
  <si>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</si>
  <si>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</si>
  <si>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</si>
  <si>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</si>
  <si>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</si>
  <si>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</si>
  <si>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</si>
  <si>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</si>
  <si>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</si>
  <si>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</si>
  <si>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</si>
  <si>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</si>
  <si>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</si>
  <si>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</si>
  <si>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</si>
  <si>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</si>
  <si>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</si>
  <si>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</si>
  <si>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</si>
  <si>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</si>
  <si>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</si>
  <si>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</si>
  <si>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</si>
  <si>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</si>
  <si>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</si>
  <si>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</si>
  <si>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</si>
  <si>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</si>
  <si>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</si>
  <si>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</si>
  <si>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</si>
  <si>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</si>
  <si>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</si>
  <si>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</si>
  <si>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</si>
  <si>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</si>
  <si>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</si>
  <si>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</si>
  <si>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</si>
  <si>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</si>
  <si>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</si>
  <si>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</si>
  <si>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</si>
  <si>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</si>
  <si>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</si>
  <si>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</si>
  <si>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</si>
  <si>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</si>
  <si>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</si>
  <si>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</si>
  <si>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</si>
  <si>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</si>
  <si>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</si>
  <si>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</si>
  <si>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</si>
  <si>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</si>
  <si>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</si>
  <si>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</si>
  <si>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</si>
  <si>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</si>
  <si>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</si>
  <si>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</si>
  <si>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</si>
  <si>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</si>
  <si>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</si>
  <si>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</si>
  <si>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</si>
  <si>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</si>
  <si>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</si>
  <si>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</si>
  <si>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</si>
  <si>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</si>
  <si>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</si>
  <si>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</si>
  <si>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</si>
  <si>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</si>
  <si>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</si>
  <si>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</si>
  <si>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</si>
  <si>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</si>
  <si>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</si>
  <si>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</si>
  <si>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</si>
  <si>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</si>
  <si>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</si>
  <si>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</si>
  <si>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</si>
  <si>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</si>
  <si>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</si>
  <si>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</si>
  <si>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</si>
  <si>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</si>
  <si>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</si>
  <si>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</si>
  <si>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</si>
  <si>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</si>
  <si>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</si>
  <si>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</si>
  <si>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</si>
  <si>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</si>
  <si>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</si>
  <si>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</si>
  <si>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</si>
  <si>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</si>
  <si>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</si>
  <si>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</si>
  <si>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</si>
  <si>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</si>
  <si>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</si>
  <si>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</si>
  <si>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</si>
  <si>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</si>
  <si>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</si>
  <si>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</si>
  <si>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</si>
  <si>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</si>
  <si>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</si>
  <si>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</si>
  <si>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</si>
  <si>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</si>
  <si>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</si>
  <si>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</si>
  <si>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</si>
  <si>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</si>
  <si>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</si>
  <si>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</si>
  <si>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</si>
  <si>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</si>
  <si>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</si>
  <si>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</si>
  <si>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</si>
  <si>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</si>
  <si>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</si>
  <si>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</si>
  <si>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</si>
  <si>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</si>
  <si>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</si>
  <si>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</si>
  <si>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</si>
  <si>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</si>
  <si>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</si>
  <si>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</si>
  <si>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</si>
  <si>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</si>
  <si>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</si>
  <si>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</si>
  <si>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</si>
  <si>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</si>
  <si>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</si>
  <si>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</si>
  <si>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</si>
  <si>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</si>
  <si>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</si>
  <si>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</si>
  <si>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</si>
  <si>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</si>
  <si>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</si>
  <si>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</si>
  <si>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</si>
  <si>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</si>
  <si>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</si>
  <si>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</si>
  <si>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</si>
  <si>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</si>
  <si>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</si>
  <si>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</si>
  <si>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</si>
  <si>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</si>
  <si>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</si>
  <si>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</si>
  <si>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</si>
  <si>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</si>
  <si>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</si>
  <si>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</si>
  <si>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</si>
  <si>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</si>
  <si>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</si>
  <si>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</si>
  <si>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</si>
  <si>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</si>
  <si>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</si>
  <si>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</si>
  <si>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</si>
  <si>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</si>
  <si>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</si>
  <si>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</si>
  <si>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</si>
  <si>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</si>
  <si>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</si>
  <si>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</si>
  <si>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</si>
  <si>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</si>
  <si>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</si>
  <si>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</si>
  <si>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</si>
  <si>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</si>
  <si>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</si>
  <si>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</si>
  <si>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</si>
  <si>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</si>
  <si>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</si>
  <si>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</si>
  <si>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</si>
  <si>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</si>
  <si>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</si>
  <si>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</si>
  <si>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</si>
  <si>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</si>
  <si>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</si>
  <si>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</si>
  <si>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</si>
  <si>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</si>
  <si>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</si>
  <si>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</si>
  <si>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</si>
  <si>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</si>
  <si>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</si>
  <si>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</si>
  <si>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</si>
  <si>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</si>
  <si>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</si>
  <si>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</si>
  <si>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</si>
  <si>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</si>
  <si>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</si>
  <si>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</si>
  <si>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</si>
  <si>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</si>
  <si>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</si>
  <si>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</si>
  <si>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</si>
  <si>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</si>
  <si>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</si>
  <si>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</si>
  <si>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</si>
  <si>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</si>
  <si>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</si>
  <si>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</si>
  <si>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</si>
  <si>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</si>
  <si>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</si>
  <si>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</si>
  <si>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</si>
  <si>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</si>
  <si>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</si>
  <si>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</si>
  <si>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</si>
  <si>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</si>
  <si>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</si>
  <si>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</si>
  <si>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</si>
  <si>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</si>
  <si>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</si>
  <si>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</si>
  <si>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</si>
  <si>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</si>
  <si>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</si>
  <si>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</si>
  <si>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</si>
  <si>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</si>
  <si>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</si>
  <si>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</si>
  <si>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</si>
  <si>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</si>
  <si>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</si>
  <si>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</si>
  <si>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</si>
  <si>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</si>
  <si>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</si>
  <si>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</si>
  <si>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</si>
  <si>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</si>
  <si>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</si>
  <si>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</si>
  <si>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</si>
  <si>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</si>
  <si>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</si>
  <si>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</si>
  <si>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</si>
  <si>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</si>
  <si>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</si>
  <si>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</si>
  <si>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</si>
  <si>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</si>
  <si>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</si>
  <si>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</si>
  <si>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</si>
  <si>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</si>
  <si>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</si>
  <si>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</si>
  <si>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</si>
  <si>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</si>
  <si>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</si>
  <si>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</si>
  <si>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</si>
  <si>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</si>
  <si>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</si>
  <si>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</si>
  <si>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</si>
  <si>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</si>
  <si>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</si>
  <si>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</si>
  <si>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</si>
  <si>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</si>
  <si>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</si>
  <si>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</si>
  <si>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</si>
  <si>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</si>
  <si>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</si>
  <si>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</si>
  <si>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</si>
  <si>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</si>
  <si>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</si>
  <si>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</si>
  <si>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</si>
  <si>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</si>
  <si>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</si>
  <si>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</si>
  <si>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</si>
  <si>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</si>
  <si>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</si>
  <si>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</si>
  <si>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</si>
  <si>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</si>
  <si>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</si>
  <si>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</si>
  <si>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</si>
  <si>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</si>
  <si>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</si>
  <si>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</si>
  <si>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</si>
  <si>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</si>
  <si>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</si>
  <si>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</si>
  <si>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</si>
  <si>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</si>
  <si>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</si>
  <si>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</si>
  <si>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</si>
  <si>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</si>
  <si>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</si>
  <si>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</si>
  <si>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</si>
  <si>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</si>
  <si>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</si>
  <si>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</si>
  <si>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</si>
  <si>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</si>
  <si>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</si>
  <si>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</si>
  <si>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</si>
  <si>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</si>
  <si>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</si>
  <si>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</si>
  <si>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</si>
  <si>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</si>
  <si>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</si>
  <si>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</si>
  <si>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</si>
  <si>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</si>
  <si>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</si>
  <si>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</si>
  <si>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</si>
  <si>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</si>
  <si>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</si>
  <si>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</si>
  <si>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</si>
  <si>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</si>
  <si>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</si>
  <si>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</si>
  <si>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</si>
  <si>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</si>
  <si>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</si>
  <si>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</si>
  <si>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</si>
  <si>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</si>
  <si>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</si>
  <si>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</si>
  <si>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</si>
  <si>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</si>
  <si>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</si>
  <si>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</si>
  <si>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</si>
  <si>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</si>
  <si>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</si>
  <si>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</si>
  <si>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</si>
  <si>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</si>
  <si>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</si>
  <si>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</si>
  <si>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</si>
  <si>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</si>
  <si>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</si>
  <si>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</si>
  <si>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</si>
  <si>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</si>
  <si>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</si>
  <si>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</si>
  <si>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</si>
  <si>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</si>
  <si>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</si>
  <si>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</si>
  <si>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</si>
  <si>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</si>
  <si>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</si>
  <si>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</si>
  <si>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</si>
  <si>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</si>
  <si>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</si>
  <si>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</si>
  <si>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</si>
  <si>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</si>
  <si>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</si>
  <si>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</si>
  <si>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</si>
  <si>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</si>
  <si>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</si>
  <si>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</si>
  <si>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</si>
  <si>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</si>
  <si>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</si>
  <si>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</si>
  <si>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</si>
  <si>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</si>
  <si>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</si>
  <si>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</si>
  <si>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</si>
  <si>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</si>
  <si>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</si>
  <si>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</si>
  <si>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</si>
  <si>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</si>
  <si>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</si>
  <si>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</si>
  <si>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</si>
  <si>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</si>
  <si>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</si>
  <si>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</si>
  <si>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</si>
  <si>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</si>
  <si>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</si>
  <si>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</si>
  <si>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</si>
  <si>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</si>
  <si>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</si>
  <si>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</si>
  <si>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</si>
  <si>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</si>
  <si>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</si>
  <si>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</si>
  <si>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</si>
  <si>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</si>
  <si>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</si>
  <si>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</si>
  <si>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</si>
  <si>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</si>
  <si>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</si>
  <si>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</si>
  <si>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</si>
  <si>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</si>
  <si>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</si>
  <si>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</si>
  <si>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</si>
  <si>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</si>
  <si>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</si>
  <si>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</si>
  <si>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</si>
  <si>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</si>
  <si>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</si>
  <si>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</si>
  <si>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</si>
  <si>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</si>
  <si>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</si>
  <si>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</si>
  <si>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</si>
  <si>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</si>
  <si>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</si>
  <si>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</si>
  <si>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</si>
  <si>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</si>
  <si>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</si>
  <si>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</si>
  <si>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</si>
  <si>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</si>
  <si>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</si>
  <si>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</si>
  <si>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</si>
  <si>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</si>
  <si>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</si>
  <si>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</si>
  <si>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</si>
  <si>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</si>
  <si>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</si>
  <si>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</si>
  <si>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</si>
  <si>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</si>
  <si>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</si>
  <si>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</si>
  <si>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</si>
  <si>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</si>
  <si>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</si>
  <si>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</si>
  <si>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</si>
  <si>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</si>
  <si>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</si>
  <si>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</si>
  <si>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</si>
  <si>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</si>
  <si>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</si>
  <si>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</si>
  <si>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</si>
  <si>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</si>
  <si>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</si>
  <si>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</si>
  <si>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</si>
  <si>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</si>
  <si>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</si>
  <si>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</si>
  <si>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</si>
  <si>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</si>
  <si>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</si>
  <si>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</si>
  <si>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</si>
  <si>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</si>
  <si>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</si>
  <si>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</si>
  <si>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</si>
  <si>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</si>
  <si>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</si>
  <si>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</si>
  <si>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</si>
  <si>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</si>
  <si>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</si>
  <si>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</si>
  <si>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</si>
  <si>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</si>
  <si>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</si>
  <si>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</si>
  <si>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</si>
  <si>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</si>
  <si>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</si>
  <si>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</si>
  <si>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</si>
  <si>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</si>
  <si>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</si>
  <si>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</si>
  <si>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</si>
  <si>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</si>
  <si>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</si>
  <si>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</si>
  <si>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</si>
  <si>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</si>
  <si>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</si>
  <si>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</si>
  <si>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</si>
  <si>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</si>
  <si>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</si>
  <si>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</si>
  <si>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</si>
  <si>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</si>
  <si>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</si>
  <si>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</si>
  <si>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</si>
  <si>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</si>
  <si>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</si>
  <si>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</si>
  <si>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</si>
  <si>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</si>
  <si>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</si>
  <si>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</si>
  <si>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</si>
  <si>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</si>
  <si>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</si>
  <si>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</si>
  <si>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</si>
  <si>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</si>
  <si>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</si>
  <si>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</si>
  <si>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</si>
  <si>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</si>
  <si>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</si>
  <si>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</si>
  <si>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</si>
  <si>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</si>
  <si>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</si>
  <si>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</si>
  <si>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</si>
  <si>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</si>
  <si>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</si>
  <si>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</si>
  <si>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</si>
  <si>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</si>
  <si>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</si>
  <si>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</si>
  <si>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</si>
  <si>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</si>
  <si>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</si>
  <si>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</si>
  <si>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</si>
  <si>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</si>
  <si>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</si>
  <si>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</si>
  <si>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</si>
  <si>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</si>
  <si>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</si>
  <si>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</si>
  <si>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</si>
  <si>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</si>
  <si>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</si>
  <si>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</si>
  <si>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</si>
  <si>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</si>
  <si>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</si>
  <si>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</si>
  <si>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</si>
  <si>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</si>
  <si>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</si>
  <si>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</si>
  <si>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</si>
  <si>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</si>
  <si>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</si>
  <si>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</si>
  <si>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</si>
  <si>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</si>
  <si>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</si>
  <si>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</si>
  <si>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</si>
  <si>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</si>
  <si>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</si>
  <si>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</si>
  <si>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</si>
  <si>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</si>
  <si>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</si>
  <si>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</si>
  <si>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</si>
  <si>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</si>
  <si>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</si>
  <si>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</si>
  <si>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</si>
  <si>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</si>
  <si>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</si>
  <si>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</si>
  <si>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</si>
  <si>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</si>
  <si>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</si>
  <si>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</si>
  <si>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</si>
  <si>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</si>
  <si>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</si>
  <si>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</si>
  <si>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</si>
  <si>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</si>
  <si>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</si>
  <si>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</si>
  <si>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</si>
  <si>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</si>
  <si>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</si>
  <si>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</si>
  <si>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</si>
  <si>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</si>
  <si>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</si>
  <si>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</si>
  <si>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</si>
  <si>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</si>
  <si>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</si>
  <si>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</si>
  <si>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</si>
  <si>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</si>
  <si>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</si>
  <si>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</si>
  <si>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</si>
  <si>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</si>
  <si>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</si>
  <si>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</si>
  <si>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</si>
  <si>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</si>
  <si>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</si>
  <si>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</si>
  <si>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</si>
  <si>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</si>
  <si>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</si>
  <si>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</si>
  <si>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</si>
  <si>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</si>
  <si>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</si>
  <si>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</si>
  <si>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</si>
  <si>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</si>
  <si>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</si>
  <si>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</si>
  <si>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</si>
  <si>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</si>
  <si>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</si>
  <si>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</si>
  <si>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</si>
  <si>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</si>
  <si>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</si>
  <si>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</si>
  <si>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</si>
  <si>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</si>
  <si>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</si>
  <si>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</si>
  <si>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</si>
  <si>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</si>
  <si>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</si>
  <si>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</si>
  <si>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</si>
  <si>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</si>
  <si>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</si>
  <si>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</si>
  <si>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</si>
  <si>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</si>
  <si>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</si>
  <si>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</si>
  <si>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</si>
  <si>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</si>
  <si>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</si>
  <si>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</si>
  <si>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</si>
  <si>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</si>
  <si>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</si>
  <si>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</si>
  <si>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</si>
  <si>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</si>
  <si>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</si>
  <si>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</si>
  <si>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</si>
  <si>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</si>
  <si>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</si>
  <si>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</si>
  <si>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</si>
  <si>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</si>
  <si>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</si>
  <si>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</si>
  <si>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</si>
  <si>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</si>
  <si>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</si>
  <si>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</si>
  <si>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</si>
  <si>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</si>
  <si>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</si>
  <si>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</si>
  <si>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</si>
  <si>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</si>
  <si>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</si>
  <si>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</si>
  <si>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</si>
  <si>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</si>
  <si>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</si>
  <si>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</si>
  <si>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</si>
  <si>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</si>
  <si>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</si>
  <si>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</si>
  <si>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</si>
  <si>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</si>
  <si>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</si>
  <si>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</si>
  <si>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</si>
  <si>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</si>
  <si>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</si>
  <si>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</si>
  <si>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</si>
  <si>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</si>
  <si>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</si>
  <si>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</si>
  <si>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</si>
  <si>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</si>
  <si>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</si>
  <si>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</si>
  <si>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</si>
  <si>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</si>
  <si>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</si>
  <si>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</si>
  <si>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</si>
  <si>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</si>
  <si>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</si>
  <si>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</si>
  <si>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</si>
  <si>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</si>
  <si>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</si>
  <si>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</si>
  <si>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</si>
  <si>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</si>
  <si>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</si>
  <si>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</si>
  <si>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</si>
  <si>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</si>
  <si>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</si>
  <si>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</si>
  <si>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</si>
  <si>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</si>
  <si>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</si>
  <si>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</si>
  <si>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</si>
  <si>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</si>
  <si>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</si>
  <si>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</si>
  <si>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</si>
  <si>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</si>
  <si>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</si>
  <si>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</si>
  <si>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</si>
  <si>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</si>
  <si>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</si>
  <si>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</si>
  <si>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</si>
  <si>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</si>
  <si>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</si>
  <si>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</si>
  <si>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</si>
  <si>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</si>
  <si>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</si>
  <si>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</si>
  <si>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</si>
  <si>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</si>
  <si>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</si>
  <si>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</si>
  <si>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</si>
  <si>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</si>
  <si>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</si>
  <si>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</si>
  <si>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</si>
  <si>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</si>
  <si>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</si>
  <si>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</si>
  <si>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</si>
  <si>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</si>
  <si>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</si>
  <si>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</si>
  <si>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</si>
  <si>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</si>
  <si>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</si>
  <si>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</si>
  <si>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</si>
  <si>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</si>
  <si>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</si>
  <si>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</si>
  <si>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</si>
  <si>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</si>
  <si>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</si>
  <si>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</si>
  <si>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</si>
  <si>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</si>
  <si>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</si>
  <si>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</si>
  <si>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</si>
  <si>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</si>
  <si>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</si>
  <si>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</si>
  <si>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</si>
  <si>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</si>
  <si>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</si>
  <si>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</si>
  <si>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</si>
  <si>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</si>
  <si>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</si>
  <si>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</si>
  <si>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</si>
  <si>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</si>
  <si>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</si>
  <si>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</si>
  <si>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</si>
  <si>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</si>
  <si>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</si>
  <si>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</si>
  <si>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</si>
  <si>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</si>
  <si>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</si>
  <si>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</si>
  <si>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</si>
  <si>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</si>
  <si>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</si>
  <si>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</si>
  <si>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</si>
  <si>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</si>
  <si>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</si>
  <si>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</si>
  <si>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</si>
  <si>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</si>
  <si>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</si>
  <si>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</si>
  <si>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</si>
  <si>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</si>
  <si>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</si>
  <si>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</si>
  <si>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</si>
  <si>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</si>
  <si>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</si>
  <si>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</si>
  <si>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</si>
  <si>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</si>
  <si>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</si>
  <si>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</si>
  <si>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</si>
  <si>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</si>
  <si>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</si>
  <si>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</si>
  <si>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</si>
  <si>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</si>
  <si>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</si>
  <si>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</si>
  <si>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</si>
  <si>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</si>
  <si>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</si>
  <si>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</si>
  <si>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</si>
  <si>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</si>
  <si>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</si>
  <si>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</si>
  <si>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</si>
  <si>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</si>
  <si>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</si>
  <si>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</si>
  <si>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</si>
  <si>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</si>
  <si>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</si>
  <si>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</si>
  <si>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</si>
  <si>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</si>
  <si>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</si>
  <si>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</si>
  <si>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</si>
  <si>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</si>
  <si>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</si>
  <si>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</si>
  <si>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</si>
  <si>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</si>
  <si>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</si>
  <si>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</si>
  <si>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</si>
  <si>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</si>
  <si>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</si>
  <si>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</si>
  <si>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</si>
  <si>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</si>
  <si>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</si>
  <si>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</si>
  <si>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</si>
  <si>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</si>
  <si>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</si>
  <si>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</si>
  <si>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</si>
  <si>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</si>
  <si>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</si>
  <si>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</si>
  <si>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</si>
  <si>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</si>
  <si>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</si>
  <si>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</si>
  <si>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</si>
  <si>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</si>
  <si>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</si>
  <si>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</si>
  <si>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</si>
  <si>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</si>
  <si>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</si>
  <si>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</si>
  <si>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</si>
  <si>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</si>
  <si>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</si>
  <si>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</si>
  <si>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</si>
  <si>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</si>
  <si>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</si>
  <si>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</si>
  <si>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</si>
  <si>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</si>
  <si>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</si>
  <si>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</si>
  <si>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</si>
  <si>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</si>
  <si>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</si>
  <si>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</si>
  <si>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</si>
  <si>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</si>
  <si>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</si>
  <si>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</si>
  <si>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</si>
  <si>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</si>
  <si>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</si>
  <si>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</si>
  <si>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</si>
  <si>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</si>
  <si>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</si>
  <si>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</si>
  <si>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</si>
  <si>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</si>
  <si>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</si>
  <si>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</si>
  <si>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</si>
  <si>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</si>
  <si>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</si>
  <si>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</si>
  <si>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</si>
  <si>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</si>
  <si>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</si>
  <si>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</si>
  <si>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</si>
  <si>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</si>
  <si>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</si>
  <si>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</si>
  <si>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</si>
  <si>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</si>
  <si>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</si>
  <si>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</si>
  <si>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</si>
  <si>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</si>
  <si>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</si>
  <si>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</si>
  <si>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</si>
  <si>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</si>
  <si>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</si>
  <si>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</si>
  <si>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</si>
  <si>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</si>
  <si>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</si>
  <si>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</si>
  <si>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</si>
  <si>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</si>
  <si>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</si>
  <si>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</si>
  <si>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</si>
  <si>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</si>
  <si>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</si>
  <si>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</si>
  <si>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</si>
  <si>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</si>
  <si>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</si>
  <si>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</si>
  <si>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</si>
  <si>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</si>
  <si>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</si>
  <si>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</si>
  <si>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</si>
  <si>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</si>
  <si>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</si>
  <si>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</si>
  <si>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</si>
  <si>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</si>
  <si>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</si>
  <si>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</si>
  <si>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</si>
  <si>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</si>
  <si>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</si>
  <si>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</si>
  <si>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</si>
  <si>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</si>
  <si>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</si>
  <si>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</si>
  <si>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</si>
  <si>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</si>
  <si>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</si>
  <si>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</si>
  <si>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</si>
  <si>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</si>
  <si>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</si>
  <si>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</si>
  <si>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</si>
  <si>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</si>
  <si>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</si>
  <si>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</si>
  <si>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</si>
  <si>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</si>
  <si>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</si>
  <si>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</si>
  <si>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</si>
  <si>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</si>
  <si>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</si>
  <si>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</si>
  <si>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</si>
  <si>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</si>
  <si>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</si>
  <si>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</si>
  <si>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</si>
  <si>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</si>
  <si>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</si>
  <si>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</si>
  <si>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</si>
  <si>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</si>
  <si>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</si>
  <si>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</si>
  <si>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</si>
  <si>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</si>
  <si>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</si>
  <si>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</si>
  <si>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</si>
  <si>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</si>
  <si>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</si>
  <si>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</si>
  <si>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</si>
  <si>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</si>
  <si>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</si>
  <si>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</si>
  <si>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</si>
  <si>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</si>
  <si>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</si>
  <si>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</si>
  <si>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</si>
  <si>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</si>
  <si>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</si>
  <si>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</si>
  <si>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</si>
  <si>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</si>
  <si>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</si>
  <si>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</si>
  <si>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</si>
  <si>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</si>
  <si>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</si>
  <si>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</si>
  <si>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</si>
  <si>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</si>
  <si>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</si>
  <si>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</si>
  <si>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</si>
  <si>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</si>
  <si>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</si>
  <si>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</si>
  <si>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</si>
  <si>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</si>
  <si>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</si>
  <si>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</si>
  <si>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</si>
  <si>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</si>
  <si>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</si>
  <si>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</si>
  <si>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</si>
  <si>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</si>
  <si>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</si>
  <si>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</si>
  <si>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</si>
  <si>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</si>
  <si>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</si>
  <si>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</si>
  <si>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</si>
  <si>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</si>
  <si>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</si>
  <si>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</si>
  <si>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</si>
  <si>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</si>
  <si>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</si>
  <si>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</si>
  <si>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</si>
  <si>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</si>
  <si>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</si>
  <si>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</si>
  <si>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</si>
  <si>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</si>
  <si>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</si>
  <si>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</si>
  <si>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</si>
  <si>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</si>
  <si>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</si>
  <si>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</si>
  <si>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</si>
  <si>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</si>
  <si>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</si>
  <si>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</si>
  <si>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</si>
  <si>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</si>
  <si>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</si>
  <si>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</si>
  <si>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</si>
  <si>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</si>
  <si>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</si>
  <si>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</si>
  <si>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</si>
  <si>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</si>
  <si>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</si>
  <si>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</si>
  <si>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</si>
  <si>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</si>
  <si>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</si>
  <si>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</si>
  <si>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</si>
  <si>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</si>
  <si>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</si>
  <si>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</si>
  <si>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</si>
  <si>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</si>
  <si>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</si>
  <si>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</si>
  <si>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</si>
  <si>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</si>
  <si>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</si>
  <si>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</si>
  <si>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</si>
  <si>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</si>
  <si>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</si>
  <si>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</si>
  <si>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</si>
  <si>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</si>
  <si>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</si>
  <si>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</si>
  <si>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</si>
  <si>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</si>
  <si>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</si>
  <si>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</si>
  <si>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</si>
  <si>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</si>
  <si>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</si>
  <si>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</si>
  <si>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</si>
  <si>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</si>
  <si>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</si>
  <si>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</si>
  <si>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</si>
  <si>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</si>
  <si>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</si>
  <si>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</si>
  <si>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</si>
  <si>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</si>
  <si>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</si>
  <si>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</si>
  <si>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</si>
  <si>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</si>
  <si>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</si>
  <si>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</si>
  <si>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</si>
  <si>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</si>
  <si>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</si>
  <si>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</si>
  <si>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</si>
  <si>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</si>
  <si>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</si>
  <si>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</si>
  <si>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</si>
  <si>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</si>
  <si>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</si>
  <si>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</si>
  <si>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</si>
  <si>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</si>
  <si>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</si>
  <si>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</si>
  <si>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</si>
  <si>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</si>
  <si>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</si>
  <si>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</si>
  <si>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</si>
  <si>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</si>
  <si>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</si>
  <si>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</si>
  <si>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</si>
  <si>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</si>
  <si>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</si>
  <si>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</si>
  <si>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</si>
  <si>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</si>
  <si>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</si>
  <si>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</si>
  <si>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</si>
  <si>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</si>
  <si>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</si>
  <si>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</si>
  <si>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</si>
  <si>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</si>
  <si>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</si>
  <si>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</si>
  <si>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</si>
  <si>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</si>
  <si>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</si>
  <si>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</si>
  <si>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</si>
  <si>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</si>
  <si>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</si>
  <si>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</si>
  <si>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</si>
  <si>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</si>
  <si>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</si>
  <si>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</si>
  <si>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</si>
  <si>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</si>
  <si>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</si>
  <si>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</si>
  <si>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</si>
  <si>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</si>
  <si>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</si>
  <si>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</si>
  <si>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</si>
  <si>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</si>
  <si>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</si>
  <si>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</si>
  <si>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</si>
  <si>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</si>
  <si>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</si>
  <si>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</si>
  <si>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</si>
  <si>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</si>
  <si>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</si>
  <si>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</si>
  <si>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</si>
  <si>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</si>
  <si>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</si>
  <si>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</si>
  <si>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</si>
  <si>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</si>
  <si>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</si>
  <si>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</si>
  <si>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</si>
  <si>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</si>
  <si>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</si>
  <si>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</si>
  <si>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</si>
  <si>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</si>
  <si>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</si>
  <si>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</si>
  <si>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</si>
  <si>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</si>
  <si>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</si>
  <si>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</si>
  <si>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</si>
  <si>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</si>
  <si>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</si>
  <si>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</si>
  <si>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</si>
  <si>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</si>
  <si>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</si>
  <si>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</si>
  <si>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</si>
  <si>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</si>
  <si>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</si>
  <si>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</si>
  <si>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</si>
  <si>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</si>
  <si>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</si>
  <si>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</si>
  <si>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</si>
  <si>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</si>
  <si>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</si>
  <si>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</si>
  <si>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</si>
  <si>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</si>
  <si>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</si>
  <si>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</si>
  <si>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</si>
  <si>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</si>
  <si>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</si>
  <si>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</si>
  <si>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</si>
  <si>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</si>
  <si>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</si>
  <si>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</si>
  <si>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</si>
  <si>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</si>
  <si>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</si>
  <si>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</si>
  <si>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</si>
  <si>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</si>
  <si>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</si>
  <si>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</si>
  <si>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</si>
  <si>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</si>
  <si>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</si>
  <si>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</si>
  <si>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</si>
  <si>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</si>
  <si>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</si>
  <si>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</si>
  <si>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</si>
  <si>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</si>
  <si>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</si>
  <si>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</si>
  <si>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</si>
  <si>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</si>
  <si>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</si>
  <si>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</si>
  <si>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</si>
  <si>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</si>
  <si>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</si>
  <si>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</si>
  <si>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</si>
  <si>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</si>
  <si>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</si>
  <si>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</si>
  <si>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</si>
  <si>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</si>
  <si>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</si>
  <si>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</si>
  <si>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</si>
  <si>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</si>
  <si>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</si>
  <si>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</si>
  <si>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</si>
  <si>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</si>
  <si>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</si>
  <si>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</si>
  <si>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</si>
  <si>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</si>
  <si>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</si>
  <si>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</si>
  <si>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</si>
  <si>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</si>
  <si>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</si>
  <si>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</si>
  <si>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</si>
  <si>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</si>
  <si>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</si>
  <si>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</si>
  <si>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</si>
  <si>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</si>
  <si>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</si>
  <si>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</si>
  <si>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</si>
  <si>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</si>
  <si>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</si>
  <si>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</si>
  <si>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</si>
  <si>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</si>
  <si>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</si>
  <si>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</si>
  <si>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</si>
  <si>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</si>
  <si>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</si>
  <si>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</si>
  <si>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</si>
  <si>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</si>
  <si>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</si>
  <si>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</si>
  <si>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</si>
  <si>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</si>
  <si>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</si>
  <si>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</si>
  <si>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</si>
  <si>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</si>
  <si>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</si>
  <si>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</si>
  <si>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</si>
  <si>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</si>
  <si>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</si>
  <si>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</si>
  <si>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</si>
  <si>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</si>
  <si>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</si>
  <si>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</si>
  <si>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</si>
  <si>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</si>
  <si>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</si>
  <si>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</si>
  <si>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</si>
  <si>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</si>
  <si>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</si>
  <si>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</si>
  <si>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</si>
  <si>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</si>
  <si>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</si>
  <si>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</si>
  <si>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</si>
  <si>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</si>
  <si>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</si>
  <si>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</si>
  <si>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</si>
  <si>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</si>
  <si>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</si>
  <si>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</si>
  <si>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</si>
  <si>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</si>
  <si>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</si>
  <si>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</si>
  <si>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</si>
  <si>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</si>
  <si>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</si>
  <si>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</si>
  <si>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</si>
  <si>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</si>
  <si>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</si>
  <si>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</si>
  <si>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</si>
  <si>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</si>
  <si>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</si>
  <si>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</si>
  <si>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</si>
  <si>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</si>
  <si>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</si>
  <si>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</si>
  <si>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</si>
  <si>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</si>
  <si>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</si>
  <si>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</si>
  <si>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</si>
  <si>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</si>
  <si>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</si>
  <si>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</si>
  <si>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</si>
  <si>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</si>
  <si>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</si>
  <si>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</si>
  <si>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</si>
  <si>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</si>
  <si>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</si>
  <si>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</si>
  <si>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</si>
  <si>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</si>
  <si>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</si>
  <si>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</si>
  <si>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</si>
  <si>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</si>
  <si>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</si>
  <si>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</si>
  <si>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</si>
  <si>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</si>
  <si>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</si>
  <si>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</si>
  <si>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</si>
  <si>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</si>
  <si>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</si>
  <si>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</si>
  <si>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</si>
  <si>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</si>
  <si>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</si>
  <si>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</si>
  <si>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</si>
  <si>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</si>
  <si>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</si>
  <si>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</si>
  <si>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</si>
  <si>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</si>
  <si>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</si>
  <si>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</si>
  <si>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</si>
  <si>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</si>
  <si>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</si>
  <si>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</si>
  <si>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</si>
  <si>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</si>
  <si>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</si>
  <si>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</si>
  <si>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</si>
  <si>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</si>
  <si>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</si>
  <si>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</si>
  <si>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</si>
  <si>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</si>
  <si>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</si>
  <si>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</si>
  <si>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</si>
  <si>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</si>
  <si>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</si>
  <si>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</si>
  <si>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</si>
  <si>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</si>
  <si>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</si>
  <si>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</si>
  <si>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</si>
  <si>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</si>
  <si>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</si>
  <si>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</si>
  <si>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</si>
  <si>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</si>
  <si>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</si>
  <si>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</si>
  <si>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</si>
  <si>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</si>
  <si>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</si>
  <si>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</si>
  <si>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</si>
  <si>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</si>
  <si>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</si>
  <si>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</si>
  <si>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</si>
  <si>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</si>
  <si>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</si>
  <si>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</si>
  <si>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</si>
  <si>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</si>
  <si>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</si>
  <si>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</si>
  <si>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</si>
  <si>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</si>
  <si>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</si>
  <si>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</si>
  <si>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</si>
  <si>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</si>
  <si>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</si>
  <si>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</si>
  <si>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</si>
  <si>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</si>
  <si>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</si>
  <si>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</si>
  <si>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</si>
  <si>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</si>
  <si>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</si>
  <si>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</si>
  <si>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</si>
  <si>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</si>
  <si>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</si>
  <si>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</si>
  <si>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</si>
  <si>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</si>
  <si>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</si>
  <si>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</si>
  <si>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</si>
  <si>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</si>
  <si>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</si>
  <si>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</si>
  <si>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</si>
  <si>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</si>
  <si>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</si>
  <si>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</si>
  <si>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</si>
  <si>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</si>
  <si>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</si>
  <si>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</si>
  <si>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</si>
  <si>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</si>
  <si>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</si>
  <si>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</si>
  <si>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</si>
  <si>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</si>
  <si>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</si>
  <si>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</si>
  <si>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</si>
  <si>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</si>
  <si>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</si>
  <si>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</si>
  <si>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</si>
  <si>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</si>
  <si>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</si>
  <si>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</si>
  <si>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</si>
  <si>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</si>
  <si>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</si>
  <si>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</si>
  <si>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</si>
  <si>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</si>
  <si>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</si>
  <si>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</si>
  <si>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</si>
  <si>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</si>
  <si>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</si>
  <si>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</si>
  <si>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</si>
  <si>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</si>
  <si>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</si>
  <si>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</si>
  <si>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</si>
  <si>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</si>
  <si>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</si>
  <si>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</si>
  <si>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</si>
  <si>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</si>
  <si>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</si>
  <si>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</si>
  <si>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</si>
  <si>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</si>
  <si>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</si>
  <si>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</si>
  <si>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</si>
  <si>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</si>
  <si>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</si>
  <si>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</si>
  <si>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</si>
  <si>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</si>
  <si>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</si>
  <si>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</si>
  <si>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</si>
  <si>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</si>
  <si>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</si>
  <si>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</si>
  <si>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</si>
  <si>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</si>
  <si>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</si>
  <si>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</si>
  <si>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</si>
  <si>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</si>
  <si>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</si>
  <si>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</si>
  <si>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</si>
  <si>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</si>
  <si>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</si>
  <si>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</si>
  <si>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</si>
  <si>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</si>
  <si>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</si>
  <si>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</si>
  <si>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</si>
  <si>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</si>
  <si>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</si>
  <si>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</si>
  <si>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</si>
  <si>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</si>
  <si>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</si>
  <si>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</si>
  <si>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</si>
  <si>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</si>
  <si>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</si>
  <si>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</si>
  <si>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</si>
  <si>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</si>
  <si>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</si>
  <si>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</si>
  <si>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</si>
  <si>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</si>
  <si>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</si>
  <si>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</si>
  <si>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</si>
  <si>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</si>
  <si>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</si>
  <si>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</si>
  <si>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</si>
  <si>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</si>
  <si>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</si>
  <si>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</si>
  <si>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</si>
  <si>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</si>
  <si>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</si>
  <si>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</si>
  <si>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</si>
  <si>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</si>
  <si>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</si>
  <si>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</si>
  <si>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</si>
  <si>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</si>
  <si>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</si>
  <si>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</si>
  <si>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</si>
  <si>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</si>
  <si>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</si>
  <si>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</si>
  <si>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</si>
  <si>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</si>
  <si>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</si>
  <si>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</si>
  <si>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</si>
  <si>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</si>
  <si>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</si>
  <si>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</si>
  <si>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</si>
  <si>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</si>
  <si>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</si>
  <si>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</si>
  <si>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</si>
  <si>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</si>
  <si>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</si>
  <si>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</si>
  <si>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</si>
  <si>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</si>
  <si>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</si>
  <si>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</si>
  <si>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</si>
  <si>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</si>
  <si>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</si>
  <si>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</si>
  <si>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</si>
  <si>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</si>
  <si>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</si>
  <si>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</si>
  <si>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</si>
  <si>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</si>
  <si>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</si>
  <si>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</si>
  <si>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</si>
  <si>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</si>
  <si>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</si>
  <si>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</si>
  <si>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</si>
  <si>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</si>
  <si>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</si>
  <si>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</si>
  <si>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</si>
  <si>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</si>
  <si>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</si>
  <si>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</si>
  <si>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</si>
  <si>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</si>
  <si>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</si>
  <si>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</si>
  <si>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</si>
  <si>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</si>
  <si>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</si>
  <si>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</si>
  <si>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</si>
  <si>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</si>
  <si>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</si>
  <si>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</si>
  <si>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</si>
  <si>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</si>
  <si>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</si>
  <si>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</si>
  <si>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</si>
  <si>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</si>
  <si>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</si>
  <si>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</si>
  <si>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</si>
  <si>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</si>
  <si>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</si>
  <si>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</si>
  <si>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</si>
  <si>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</si>
  <si>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</si>
  <si>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</si>
  <si>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</si>
  <si>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</si>
  <si>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</si>
  <si>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</si>
  <si>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</si>
  <si>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</si>
  <si>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</si>
  <si>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</si>
  <si>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</si>
  <si>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</si>
  <si>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</si>
  <si>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</si>
  <si>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</si>
  <si>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</si>
  <si>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</si>
  <si>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</si>
  <si>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</si>
  <si>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</si>
  <si>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</si>
  <si>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</si>
  <si>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</si>
  <si>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</si>
  <si>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</si>
  <si>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</si>
  <si>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</si>
  <si>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</si>
  <si>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</si>
  <si>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</si>
  <si>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</si>
  <si>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</si>
  <si>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</si>
  <si>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</si>
  <si>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</si>
  <si>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</si>
  <si>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</si>
  <si>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</si>
  <si>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</si>
  <si>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</si>
  <si>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</si>
  <si>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</si>
  <si>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</si>
  <si>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</si>
  <si>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</si>
  <si>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</si>
  <si>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</si>
  <si>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</si>
  <si>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</si>
  <si>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</si>
  <si>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</si>
  <si>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</si>
  <si>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</si>
  <si>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</si>
  <si>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</si>
  <si>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</si>
  <si>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</si>
  <si>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</si>
  <si>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</si>
  <si>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</si>
  <si>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</si>
  <si>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</si>
  <si>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</si>
  <si>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</si>
  <si>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</si>
  <si>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</si>
  <si>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</si>
  <si>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</si>
  <si>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</si>
  <si>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</si>
  <si>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</si>
  <si>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</si>
  <si>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</si>
  <si>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</si>
  <si>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</si>
  <si>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</si>
  <si>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</si>
  <si>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</si>
  <si>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</si>
  <si>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</si>
  <si>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</si>
  <si>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</si>
  <si>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</si>
  <si>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</si>
  <si>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</si>
  <si>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</si>
  <si>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</si>
  <si>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</si>
  <si>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</si>
  <si>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</si>
  <si>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</si>
  <si>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</si>
  <si>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</si>
  <si>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</si>
  <si>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</si>
  <si>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</si>
  <si>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</si>
  <si>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</si>
  <si>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</si>
  <si>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</si>
  <si>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</si>
  <si>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</si>
  <si>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</si>
  <si>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</si>
  <si>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</si>
  <si>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</si>
  <si>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</si>
  <si>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</si>
  <si>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</si>
  <si>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</si>
  <si>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</si>
  <si>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</si>
  <si>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</si>
  <si>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</si>
  <si>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</si>
  <si>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</si>
  <si>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</si>
  <si>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</si>
  <si>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</si>
  <si>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</si>
  <si>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</si>
  <si>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</si>
  <si>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</si>
  <si>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</si>
  <si>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</si>
  <si>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</si>
  <si>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</si>
  <si>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</si>
  <si>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</si>
  <si>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</si>
  <si>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</si>
  <si>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</si>
  <si>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</si>
  <si>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</si>
  <si>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</si>
  <si>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</si>
  <si>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</si>
  <si>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</si>
  <si>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</si>
  <si>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</si>
  <si>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</si>
  <si>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</si>
  <si>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</si>
  <si>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</si>
  <si>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</si>
  <si>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</si>
  <si>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</si>
  <si>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</si>
  <si>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</si>
  <si>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</si>
  <si>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</si>
  <si>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</si>
  <si>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</si>
  <si>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</si>
  <si>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</si>
  <si>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</si>
  <si>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</si>
  <si>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</si>
  <si>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</si>
  <si>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</si>
  <si>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</si>
  <si>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</si>
  <si>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</si>
  <si>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</si>
  <si>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</si>
  <si>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</si>
  <si>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</si>
  <si>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</si>
  <si>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</si>
  <si>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</si>
  <si>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</si>
  <si>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</si>
  <si>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</si>
  <si>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</si>
  <si>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</si>
  <si>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</si>
  <si>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</si>
  <si>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</si>
  <si>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</si>
  <si>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</si>
  <si>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</si>
  <si>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</si>
  <si>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</si>
  <si>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</si>
  <si>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</si>
  <si>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</si>
  <si>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</si>
  <si>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</si>
  <si>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</si>
  <si>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</si>
  <si>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</si>
  <si>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</si>
  <si>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</si>
  <si>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</si>
  <si>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</si>
  <si>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</si>
  <si>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</si>
  <si>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</si>
  <si>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</si>
  <si>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</si>
  <si>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</si>
  <si>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</si>
  <si>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</si>
  <si>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</si>
  <si>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</si>
  <si>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</si>
  <si>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</si>
  <si>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</si>
  <si>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</si>
  <si>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</si>
  <si>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</si>
  <si>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</si>
  <si>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</si>
  <si>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</si>
  <si>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</si>
  <si>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</si>
  <si>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</si>
  <si>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</si>
  <si>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</si>
  <si>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</si>
  <si>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</si>
  <si>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</si>
  <si>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</si>
  <si>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</si>
  <si>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</si>
  <si>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</si>
  <si>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</si>
  <si>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</si>
  <si>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</si>
  <si>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</si>
  <si>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</si>
  <si>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</si>
  <si>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</si>
  <si>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</si>
  <si>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</si>
  <si>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</si>
  <si>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</si>
  <si>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</si>
  <si>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</si>
  <si>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</si>
  <si>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</si>
  <si>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</si>
  <si>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</si>
  <si>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</si>
  <si>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</si>
  <si>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</si>
  <si>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</si>
  <si>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</si>
  <si>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</si>
  <si>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</si>
  <si>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</si>
  <si>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</si>
  <si>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</si>
  <si>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</si>
  <si>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</si>
  <si>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</si>
  <si>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</si>
  <si>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</si>
  <si>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</si>
  <si>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</si>
  <si>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</si>
  <si>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</si>
  <si>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</si>
  <si>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</si>
  <si>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</si>
  <si>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</si>
  <si>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</si>
  <si>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</si>
  <si>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</si>
  <si>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</si>
  <si>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</si>
  <si>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</si>
  <si>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</si>
  <si>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</si>
  <si>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</si>
  <si>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</si>
  <si>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</si>
  <si>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</si>
  <si>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</si>
  <si>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</si>
  <si>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</si>
  <si>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</si>
  <si>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</si>
  <si>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</si>
  <si>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</si>
  <si>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</si>
  <si>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</si>
  <si>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</si>
  <si>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</si>
  <si>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</si>
  <si>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</si>
  <si>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</si>
  <si>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</si>
  <si>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</si>
  <si>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</si>
  <si>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</si>
  <si>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</si>
  <si>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</si>
  <si>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</si>
  <si>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</si>
  <si>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</si>
  <si>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</si>
  <si>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</si>
  <si>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</si>
  <si>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</si>
  <si>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</si>
  <si>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</si>
  <si>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</si>
  <si>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</si>
  <si>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</si>
  <si>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</si>
  <si>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</si>
  <si>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</si>
  <si>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</si>
  <si>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</si>
  <si>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</si>
  <si>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</si>
  <si>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</si>
  <si>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</si>
  <si>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</si>
  <si>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</si>
  <si>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</si>
  <si>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</si>
  <si>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</si>
  <si>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</si>
  <si>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</si>
  <si>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</si>
  <si>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</si>
  <si>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</si>
  <si>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</si>
  <si>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</si>
  <si>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</si>
  <si>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</si>
  <si>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</si>
  <si>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</si>
  <si>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</si>
  <si>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</si>
  <si>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</si>
  <si>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</si>
  <si>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</si>
  <si>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</si>
  <si>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</si>
  <si>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</si>
  <si>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</si>
  <si>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</si>
  <si>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</si>
  <si>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</si>
  <si>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</si>
  <si>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</si>
  <si>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</si>
  <si>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</si>
  <si>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</si>
  <si>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</si>
  <si>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</si>
  <si>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</si>
  <si>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</si>
  <si>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</si>
  <si>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</si>
  <si>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</si>
  <si>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</si>
  <si>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</si>
  <si>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</si>
  <si>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</si>
  <si>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</si>
  <si>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</si>
  <si>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</si>
  <si>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</si>
  <si>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</si>
  <si>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</si>
  <si>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</si>
  <si>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</si>
  <si>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</si>
  <si>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</si>
  <si>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</si>
  <si>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</si>
  <si>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</si>
  <si>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</si>
  <si>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</si>
  <si>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</si>
  <si>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</si>
  <si>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</si>
  <si>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</si>
  <si>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</si>
  <si>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</si>
  <si>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</si>
  <si>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</si>
  <si>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</si>
  <si>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</si>
  <si>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</si>
  <si>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</si>
  <si>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</si>
  <si>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</si>
  <si>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</si>
  <si>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</si>
  <si>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</si>
  <si>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</si>
  <si>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</si>
  <si>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</si>
  <si>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</si>
  <si>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</si>
  <si>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</si>
  <si>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</si>
  <si>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</si>
  <si>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</si>
  <si>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</si>
  <si>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</si>
  <si>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</si>
  <si>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</si>
  <si>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</si>
  <si>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</si>
  <si>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</si>
  <si>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</si>
  <si>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</si>
  <si>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</si>
  <si>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</si>
  <si>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</si>
  <si>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</si>
  <si>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</si>
  <si>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</si>
  <si>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</si>
  <si>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</si>
  <si>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</si>
  <si>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</si>
  <si>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</si>
  <si>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</si>
  <si>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</si>
  <si>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</si>
  <si>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</si>
  <si>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</si>
  <si>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</si>
  <si>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</si>
  <si>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</si>
  <si>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</si>
  <si>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</si>
  <si>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</si>
  <si>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</si>
  <si>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</si>
  <si>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</si>
  <si>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</si>
  <si>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</si>
  <si>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</si>
  <si>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</si>
  <si>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</si>
  <si>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</si>
  <si>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</si>
  <si>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</si>
  <si>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</si>
  <si>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</si>
  <si>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</si>
  <si>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</si>
  <si>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</si>
  <si>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</si>
  <si>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</si>
  <si>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</si>
  <si>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</si>
  <si>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</si>
  <si>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</si>
  <si>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</si>
  <si>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</si>
  <si>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</si>
  <si>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</si>
  <si>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</si>
  <si>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</si>
  <si>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</si>
  <si>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</si>
  <si>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</si>
  <si>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</si>
  <si>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</si>
  <si>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</si>
  <si>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</si>
  <si>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</si>
  <si>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</si>
  <si>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</si>
  <si>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</si>
  <si>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</si>
  <si>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</si>
  <si>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</si>
  <si>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</si>
  <si>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</si>
  <si>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</si>
  <si>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</si>
  <si>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</si>
  <si>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</si>
  <si>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</si>
  <si>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</si>
  <si>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</si>
  <si>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</si>
  <si>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</si>
  <si>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</si>
  <si>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</si>
  <si>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</si>
  <si>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</si>
  <si>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</si>
  <si>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</si>
  <si>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</si>
  <si>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</si>
  <si>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</si>
  <si>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</si>
  <si>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</si>
  <si>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</si>
  <si>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</si>
  <si>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</si>
  <si>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</si>
  <si>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</si>
  <si>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</si>
  <si>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</si>
  <si>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</si>
  <si>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</si>
  <si>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</si>
  <si>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</si>
  <si>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</si>
  <si>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</si>
  <si>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</si>
  <si>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</si>
  <si>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</si>
  <si>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</si>
  <si>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</si>
  <si>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</si>
  <si>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</si>
  <si>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</si>
  <si>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</si>
  <si>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</si>
  <si>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</si>
  <si>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</si>
  <si>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</si>
  <si>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</si>
  <si>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</si>
  <si>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</si>
  <si>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</si>
  <si>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</si>
  <si>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</si>
  <si>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</si>
  <si>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</si>
  <si>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</si>
  <si>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</si>
  <si>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</si>
  <si>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</si>
  <si>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</si>
  <si>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</si>
  <si>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</si>
  <si>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</si>
  <si>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</si>
  <si>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</si>
  <si>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</si>
  <si>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</si>
  <si>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</si>
  <si>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</si>
  <si>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</si>
  <si>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</si>
  <si>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</si>
  <si>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</si>
  <si>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</si>
  <si>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</si>
  <si>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</si>
  <si>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</si>
  <si>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</si>
  <si>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</si>
  <si>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</si>
  <si>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</si>
  <si>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</si>
  <si>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</si>
  <si>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</si>
  <si>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</si>
  <si>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</si>
  <si>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</si>
  <si>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</si>
  <si>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</si>
  <si>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</si>
  <si>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</si>
  <si>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</si>
  <si>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</si>
  <si>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</si>
  <si>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</si>
  <si>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</si>
  <si>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</si>
  <si>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</si>
  <si>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</si>
  <si>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</si>
  <si>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</si>
  <si>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</si>
  <si>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</si>
  <si>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</si>
  <si>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</si>
  <si>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</si>
  <si>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</si>
  <si>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</si>
  <si>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</si>
  <si>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</si>
  <si>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</si>
  <si>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</si>
  <si>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</si>
  <si>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</si>
  <si>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</si>
  <si>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</si>
  <si>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</si>
  <si>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</si>
  <si>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</si>
  <si>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</si>
  <si>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</si>
  <si>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</si>
  <si>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</si>
  <si>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</si>
  <si>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</si>
  <si>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</si>
  <si>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</si>
  <si>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</si>
  <si>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</si>
  <si>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</si>
  <si>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</si>
  <si>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</si>
  <si>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</si>
  <si>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</si>
  <si>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</si>
  <si>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</si>
  <si>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</si>
  <si>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</si>
  <si>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</si>
  <si>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</si>
  <si>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</si>
  <si>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</si>
  <si>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</si>
  <si>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</si>
  <si>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</si>
  <si>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</si>
  <si>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</si>
  <si>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</si>
  <si>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</si>
  <si>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</si>
  <si>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</si>
  <si>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</si>
  <si>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</si>
  <si>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</si>
  <si>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</si>
  <si>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</si>
  <si>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</si>
  <si>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</si>
  <si>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</si>
  <si>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</si>
  <si>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</si>
  <si>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</si>
  <si>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</si>
  <si>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</si>
  <si>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</si>
  <si>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</si>
  <si>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</si>
  <si>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</si>
  <si>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</si>
  <si>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</si>
  <si>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</si>
  <si>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</si>
  <si>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</si>
  <si>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</si>
  <si>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</si>
  <si>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</si>
  <si>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</si>
  <si>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</si>
  <si>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</si>
  <si>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</si>
  <si>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</si>
  <si>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</si>
  <si>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</si>
  <si>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</si>
  <si>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</si>
  <si>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</si>
  <si>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</si>
  <si>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</si>
  <si>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</si>
  <si>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</si>
  <si>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</si>
  <si>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</si>
  <si>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</si>
  <si>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</si>
  <si>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</si>
  <si>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</si>
  <si>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</si>
  <si>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</si>
  <si>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</si>
  <si>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</si>
  <si>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</si>
  <si>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</si>
  <si>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</si>
  <si>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</si>
  <si>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</si>
  <si>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</si>
  <si>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</si>
  <si>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</si>
  <si>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</si>
  <si>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</si>
  <si>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</si>
  <si>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</si>
  <si>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</si>
  <si>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</si>
  <si>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</si>
  <si>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</si>
  <si>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</si>
  <si>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</si>
  <si>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</si>
  <si>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</si>
  <si>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</si>
  <si>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</si>
  <si>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</si>
  <si>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</si>
  <si>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</si>
  <si>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</si>
  <si>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</si>
  <si>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</si>
  <si>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</si>
  <si>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</si>
  <si>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</si>
  <si>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</si>
  <si>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</si>
  <si>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</si>
  <si>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</si>
  <si>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</si>
  <si>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</si>
  <si>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</si>
  <si>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</si>
  <si>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</si>
  <si>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</si>
  <si>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</si>
  <si>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</si>
  <si>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</si>
  <si>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</si>
  <si>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</si>
  <si>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</si>
  <si>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</si>
  <si>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</si>
  <si>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</si>
  <si>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</si>
  <si>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</si>
  <si>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</si>
  <si>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</si>
  <si>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</si>
  <si>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</si>
  <si>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</si>
  <si>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</si>
  <si>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</si>
  <si>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</si>
  <si>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</si>
  <si>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</si>
  <si>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</si>
  <si>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</si>
  <si>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</si>
  <si>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</si>
  <si>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</si>
  <si>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</si>
  <si>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</si>
  <si>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</si>
  <si>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</si>
  <si>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</si>
  <si>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</si>
  <si>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</si>
  <si>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</si>
  <si>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</si>
  <si>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</si>
  <si>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</si>
  <si>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</si>
  <si>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</si>
  <si>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</si>
  <si>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</si>
  <si>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</si>
  <si>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</si>
  <si>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</si>
  <si>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</si>
  <si>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</si>
  <si>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</si>
  <si>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</si>
  <si>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</si>
  <si>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</si>
  <si>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</si>
  <si>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</si>
  <si>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</si>
  <si>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</si>
  <si>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</si>
  <si>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</si>
  <si>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</si>
  <si>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</si>
  <si>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</si>
  <si>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</si>
  <si>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</si>
  <si>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</si>
  <si>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</si>
  <si>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</si>
  <si>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</si>
  <si>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</si>
  <si>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</si>
  <si>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</si>
  <si>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</si>
  <si>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</si>
  <si>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</si>
  <si>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</si>
  <si>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</si>
  <si>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</si>
  <si>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</si>
  <si>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</si>
  <si>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</si>
  <si>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</si>
  <si>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</si>
  <si>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</si>
  <si>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</si>
  <si>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</si>
  <si>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</si>
  <si>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</si>
  <si>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</si>
  <si>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</si>
  <si>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</si>
  <si>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</si>
  <si>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</si>
  <si>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</si>
  <si>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</si>
  <si>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</si>
  <si>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</si>
  <si>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</si>
  <si>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</si>
  <si>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</si>
  <si>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</si>
  <si>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</si>
  <si>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</si>
  <si>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</si>
  <si>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</si>
  <si>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</si>
  <si>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</si>
  <si>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</si>
  <si>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</si>
  <si>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</si>
  <si>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</si>
  <si>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</si>
  <si>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</si>
  <si>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</si>
  <si>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</si>
  <si>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</si>
  <si>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</si>
  <si>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</si>
  <si>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</si>
  <si>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</si>
  <si>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</si>
  <si>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</si>
  <si>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</si>
  <si>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</si>
  <si>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</si>
  <si>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</si>
  <si>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</si>
  <si>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</si>
  <si>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</si>
  <si>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</si>
  <si>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</si>
  <si>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</si>
  <si>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</si>
  <si>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</si>
  <si>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</si>
  <si>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</si>
  <si>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</si>
  <si>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</si>
  <si>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</si>
  <si>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</si>
  <si>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</si>
  <si>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</si>
  <si>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</si>
  <si>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</si>
  <si>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</si>
  <si>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</si>
  <si>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</si>
  <si>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</si>
  <si>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</si>
  <si>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</si>
  <si>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</si>
  <si>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</si>
  <si>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</si>
  <si>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</si>
  <si>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</si>
  <si>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</si>
  <si>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</si>
  <si>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</si>
  <si>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</si>
  <si>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</si>
  <si>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</si>
  <si>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</si>
  <si>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</si>
  <si>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</si>
  <si>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</si>
  <si>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</si>
  <si>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</si>
  <si>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</si>
  <si>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</si>
  <si>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</si>
  <si>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</si>
  <si>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</si>
  <si>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</si>
  <si>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</si>
  <si>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</si>
  <si>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</si>
  <si>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</si>
  <si>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</si>
  <si>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</si>
  <si>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</si>
  <si>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</si>
  <si>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</si>
  <si>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</si>
  <si>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</si>
  <si>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</si>
  <si>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</si>
  <si>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</si>
  <si>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</si>
  <si>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</si>
  <si>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</si>
  <si>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</si>
  <si>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</si>
  <si>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</si>
  <si>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</si>
  <si>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</si>
  <si>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</si>
  <si>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</si>
  <si>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</si>
  <si>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</si>
  <si>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</si>
  <si>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</si>
  <si>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</si>
  <si>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</si>
  <si>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</si>
  <si>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</si>
  <si>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</si>
  <si>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</si>
  <si>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</si>
  <si>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</si>
  <si>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</si>
  <si>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</si>
  <si>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</si>
  <si>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</si>
  <si>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</si>
  <si>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</si>
  <si>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</si>
  <si>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</si>
  <si>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</si>
  <si>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</si>
  <si>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</si>
  <si>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</si>
  <si>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</si>
  <si>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</si>
  <si>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</si>
  <si>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</si>
  <si>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</si>
  <si>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</si>
  <si>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</si>
  <si>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</si>
  <si>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</si>
  <si>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</si>
  <si>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</si>
  <si>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</si>
  <si>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</si>
  <si>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</si>
  <si>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</si>
  <si>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</si>
  <si>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</si>
  <si>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</si>
  <si>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</si>
  <si>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</si>
  <si>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</si>
  <si>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</si>
  <si>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</si>
  <si>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</si>
  <si>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</si>
  <si>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</si>
  <si>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</si>
  <si>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</si>
  <si>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</si>
  <si>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</si>
  <si>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</si>
  <si>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</si>
  <si>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</si>
  <si>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</si>
  <si>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</si>
  <si>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</si>
  <si>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</si>
  <si>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</si>
  <si>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</si>
  <si>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</si>
  <si>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</si>
  <si>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</si>
  <si>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</si>
  <si>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</si>
  <si>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</si>
  <si>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</si>
  <si>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</si>
  <si>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</si>
  <si>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</si>
  <si>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</si>
  <si>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</si>
  <si>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</si>
  <si>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</si>
  <si>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</si>
  <si>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</si>
  <si>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</si>
  <si>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</si>
  <si>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</si>
  <si>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</si>
  <si>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</si>
  <si>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</si>
  <si>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</si>
  <si>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</si>
  <si>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</si>
  <si>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</si>
  <si>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</si>
  <si>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</si>
  <si>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</si>
  <si>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</si>
  <si>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</si>
  <si>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</si>
  <si>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</si>
  <si>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</si>
  <si>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</si>
  <si>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</si>
  <si>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</si>
  <si>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</si>
  <si>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</si>
  <si>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</si>
  <si>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</si>
  <si>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</si>
  <si>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</si>
  <si>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</si>
  <si>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</si>
  <si>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</si>
  <si>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</si>
  <si>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</si>
  <si>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</si>
  <si>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</si>
  <si>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</si>
  <si>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</si>
  <si>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</si>
  <si>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</si>
  <si>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</si>
  <si>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</si>
  <si>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</si>
  <si>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</si>
  <si>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</si>
  <si>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</si>
  <si>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</si>
  <si>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</si>
  <si>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</si>
  <si>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</si>
  <si>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</si>
  <si>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</si>
  <si>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</si>
  <si>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</si>
  <si>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</si>
  <si>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</si>
  <si>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</si>
  <si>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</si>
  <si>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</si>
  <si>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</si>
  <si>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</si>
  <si>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</si>
  <si>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</si>
  <si>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</si>
  <si>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</si>
  <si>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</si>
  <si>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</si>
  <si>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</si>
  <si>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</si>
  <si>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</si>
  <si>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</si>
  <si>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</si>
  <si>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</si>
  <si>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</si>
  <si>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</si>
  <si>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</si>
  <si>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</si>
  <si>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</si>
  <si>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</si>
  <si>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</si>
  <si>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</si>
  <si>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</si>
  <si>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</si>
  <si>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</si>
  <si>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</si>
  <si>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</si>
  <si>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</si>
  <si>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</si>
  <si>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</si>
  <si>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</si>
  <si>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</si>
  <si>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</si>
  <si>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</si>
  <si>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</si>
  <si>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</si>
  <si>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</si>
  <si>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</si>
  <si>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</si>
  <si>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</si>
  <si>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</si>
  <si>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</si>
  <si>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</si>
  <si>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</si>
  <si>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</si>
  <si>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</si>
  <si>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</si>
  <si>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</si>
  <si>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</si>
  <si>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</si>
  <si>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</si>
  <si>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</si>
  <si>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</si>
  <si>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</si>
  <si>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</si>
  <si>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</si>
  <si>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</si>
  <si>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</si>
  <si>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</si>
  <si>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</si>
  <si>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</si>
  <si>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</si>
  <si>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</si>
  <si>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</si>
  <si>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</si>
  <si>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</si>
  <si>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</si>
  <si>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</si>
  <si>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</si>
  <si>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</si>
  <si>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</si>
  <si>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</si>
  <si>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</si>
  <si>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</si>
  <si>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</si>
  <si>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</si>
  <si>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</si>
  <si>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</si>
  <si>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</si>
  <si>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</si>
  <si>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</si>
  <si>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</si>
  <si>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</si>
  <si>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</si>
  <si>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</si>
  <si>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</si>
  <si>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</si>
  <si>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</si>
  <si>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</si>
  <si>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</si>
  <si>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</si>
  <si>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</si>
  <si>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</si>
  <si>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</si>
  <si>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</si>
  <si>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</si>
  <si>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</si>
  <si>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</si>
  <si>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</si>
  <si>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</si>
  <si>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</si>
  <si>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</si>
  <si>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</si>
  <si>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</si>
  <si>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</si>
  <si>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</si>
  <si>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</si>
  <si>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</si>
  <si>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</si>
  <si>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</si>
  <si>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</si>
  <si>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</si>
  <si>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</si>
  <si>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</si>
  <si>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</si>
  <si>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</si>
  <si>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</si>
  <si>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</si>
  <si>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</si>
  <si>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</si>
  <si>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</si>
  <si>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</si>
  <si>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</si>
  <si>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</si>
  <si>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</si>
  <si>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</si>
  <si>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</si>
  <si>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</si>
  <si>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</si>
  <si>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</si>
  <si>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</si>
  <si>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</si>
  <si>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</si>
  <si>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</si>
  <si>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</si>
  <si>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</si>
  <si>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</si>
  <si>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</si>
  <si>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</si>
  <si>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</si>
  <si>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</si>
  <si>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</si>
  <si>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</si>
  <si>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</si>
  <si>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</si>
  <si>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</si>
  <si>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</si>
  <si>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</si>
  <si>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</si>
  <si>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</si>
  <si>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</si>
  <si>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</si>
  <si>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</si>
  <si>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</si>
  <si>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</si>
  <si>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</si>
  <si>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</si>
  <si>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</si>
  <si>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</si>
  <si>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</si>
  <si>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</si>
  <si>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</si>
  <si>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</si>
  <si>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</si>
  <si>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</si>
  <si>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</si>
  <si>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</si>
  <si>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</si>
  <si>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</si>
  <si>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</si>
  <si>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</si>
  <si>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</si>
  <si>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</si>
  <si>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</si>
  <si>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</si>
  <si>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</si>
  <si>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</si>
  <si>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</si>
  <si>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</si>
  <si>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</si>
  <si>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</si>
  <si>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</si>
  <si>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</si>
  <si>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</si>
  <si>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</si>
  <si>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</si>
  <si>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</si>
  <si>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</si>
  <si>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</si>
  <si>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</si>
  <si>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</si>
  <si>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</si>
  <si>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</si>
  <si>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</si>
  <si>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</si>
  <si>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</si>
  <si>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</si>
  <si>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</si>
  <si>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</si>
  <si>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</si>
  <si>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</si>
  <si>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</si>
  <si>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</si>
  <si>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</si>
  <si>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</si>
  <si>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</si>
  <si>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</si>
  <si>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</si>
  <si>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</si>
  <si>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</si>
  <si>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</si>
  <si>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</si>
  <si>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</si>
  <si>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</si>
  <si>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</si>
  <si>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</si>
  <si>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</si>
  <si>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</si>
  <si>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</si>
  <si>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</si>
  <si>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</si>
  <si>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</si>
  <si>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</si>
  <si>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</si>
  <si>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</si>
  <si>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</si>
  <si>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</si>
  <si>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</si>
  <si>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</si>
  <si>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</si>
  <si>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</si>
  <si>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</si>
  <si>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</si>
  <si>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</si>
  <si>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</si>
  <si>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</si>
  <si>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</si>
  <si>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</si>
  <si>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</si>
  <si>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</si>
  <si>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</si>
  <si>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</si>
  <si>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</si>
  <si>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</si>
  <si>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</si>
  <si>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</si>
  <si>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</si>
  <si>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</si>
  <si>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</si>
  <si>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</si>
  <si>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</si>
  <si>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</si>
  <si>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</si>
  <si>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</si>
  <si>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</si>
  <si>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</si>
  <si>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</si>
  <si>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</si>
  <si>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</si>
  <si>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</si>
  <si>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</si>
  <si>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</si>
  <si>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</si>
  <si>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</si>
  <si>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</si>
  <si>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</si>
  <si>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</si>
  <si>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</si>
  <si>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</si>
  <si>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</si>
  <si>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</si>
  <si>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</si>
  <si>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</si>
  <si>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</si>
  <si>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</si>
  <si>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</si>
  <si>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</si>
  <si>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</si>
  <si>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</si>
  <si>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</si>
  <si>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</si>
  <si>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</si>
  <si>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</si>
  <si>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</si>
  <si>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</si>
  <si>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</si>
  <si>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</si>
  <si>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</si>
  <si>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</si>
  <si>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</si>
  <si>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</si>
  <si>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</si>
  <si>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</si>
  <si>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</si>
  <si>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</si>
  <si>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</si>
  <si>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</si>
  <si>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</si>
  <si>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</si>
  <si>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</si>
  <si>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</si>
  <si>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</si>
  <si>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</si>
  <si>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</si>
  <si>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</si>
  <si>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</si>
  <si>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</si>
  <si>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</si>
  <si>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</si>
  <si>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</si>
  <si>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</si>
  <si>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</si>
  <si>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</si>
  <si>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</si>
  <si>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</si>
  <si>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</si>
  <si>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</si>
  <si>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</si>
  <si>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</si>
  <si>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</si>
  <si>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</si>
  <si>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</si>
  <si>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</si>
  <si>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</si>
  <si>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</si>
  <si>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</si>
  <si>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</si>
  <si>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</si>
  <si>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</si>
  <si>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</si>
  <si>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</si>
  <si>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</si>
  <si>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</si>
  <si>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</si>
  <si>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</si>
  <si>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</si>
  <si>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</si>
  <si>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</si>
  <si>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</si>
  <si>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</si>
  <si>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</si>
  <si>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</si>
  <si>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</si>
  <si>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</si>
  <si>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</si>
  <si>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</si>
  <si>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</si>
  <si>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</si>
  <si>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</si>
  <si>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</si>
  <si>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</si>
  <si>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</si>
  <si>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</si>
  <si>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</si>
  <si>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</si>
  <si>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</si>
  <si>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</si>
  <si>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</si>
  <si>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</si>
  <si>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</si>
  <si>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</si>
  <si>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</si>
  <si>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</si>
  <si>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</si>
  <si>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</si>
  <si>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</si>
  <si>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</si>
  <si>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</si>
  <si>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</si>
  <si>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</si>
  <si>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</si>
  <si>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</si>
  <si>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</si>
  <si>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</si>
  <si>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</si>
  <si>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</si>
  <si>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</si>
  <si>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</si>
  <si>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</si>
  <si>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</si>
  <si>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</si>
  <si>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</si>
  <si>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</si>
  <si>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</si>
  <si>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</si>
  <si>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</si>
  <si>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</si>
  <si>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</si>
  <si>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</si>
  <si>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</si>
  <si>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</si>
  <si>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</si>
  <si>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</si>
  <si>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</si>
  <si>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</si>
  <si>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</si>
  <si>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</si>
  <si>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</si>
  <si>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</si>
  <si>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</si>
  <si>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</si>
  <si>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</si>
  <si>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</si>
  <si>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</si>
  <si>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</si>
  <si>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</si>
  <si>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</si>
  <si>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</si>
  <si>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</si>
  <si>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</si>
  <si>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</si>
  <si>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</si>
  <si>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</si>
  <si>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</si>
  <si>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</si>
  <si>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</si>
  <si>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</si>
  <si>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</si>
  <si>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</si>
  <si>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</si>
  <si>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</si>
  <si>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</si>
  <si>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</si>
  <si>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</si>
  <si>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</si>
  <si>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</si>
  <si>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</si>
  <si>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</si>
  <si>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</si>
  <si>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</si>
  <si>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</si>
  <si>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</si>
  <si>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</si>
  <si>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</si>
  <si>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</si>
  <si>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</si>
  <si>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</si>
  <si>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</si>
  <si>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</si>
  <si>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</si>
  <si>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</si>
  <si>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</si>
  <si>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</si>
  <si>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</si>
  <si>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</si>
  <si>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</si>
  <si>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</si>
  <si>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</si>
  <si>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</si>
  <si>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</si>
  <si>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</si>
  <si>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</si>
  <si>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</si>
  <si>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</si>
  <si>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</si>
  <si>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</si>
  <si>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</si>
  <si>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</si>
  <si>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</si>
  <si>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</si>
  <si>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</si>
  <si>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</si>
  <si>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</si>
  <si>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</si>
  <si>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</si>
  <si>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</si>
  <si>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</si>
  <si>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</si>
  <si>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</si>
  <si>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</si>
  <si>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</si>
  <si>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</si>
  <si>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</si>
  <si>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</si>
  <si>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</si>
  <si>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</si>
  <si>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</si>
  <si>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</si>
  <si>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</si>
  <si>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</si>
  <si>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</si>
  <si>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</si>
  <si>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</si>
  <si>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</si>
  <si>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</si>
  <si>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</si>
  <si>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</si>
  <si>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</si>
  <si>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</si>
  <si>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</si>
  <si>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</si>
  <si>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</si>
  <si>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</si>
  <si>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</si>
  <si>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</si>
  <si>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</si>
  <si>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</si>
  <si>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</si>
  <si>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</si>
  <si>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</si>
  <si>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</si>
  <si>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</si>
  <si>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</si>
  <si>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</si>
  <si>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</si>
  <si>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</si>
  <si>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</si>
  <si>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</si>
  <si>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</si>
  <si>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</si>
  <si>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</si>
  <si>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</si>
  <si>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</si>
  <si>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</si>
  <si>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</si>
  <si>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</si>
  <si>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</si>
  <si>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</si>
  <si>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</si>
  <si>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</si>
  <si>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</si>
  <si>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</si>
  <si>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</si>
  <si>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</si>
  <si>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</si>
  <si>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</si>
  <si>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</si>
  <si>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</si>
  <si>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</si>
  <si>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</si>
  <si>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</si>
  <si>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</si>
  <si>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</si>
  <si>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</si>
  <si>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</si>
  <si>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</si>
  <si>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</si>
  <si>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</si>
  <si>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</si>
  <si>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</si>
  <si>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</si>
  <si>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</si>
  <si>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</si>
  <si>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</si>
  <si>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</si>
  <si>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</si>
  <si>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</si>
  <si>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</si>
  <si>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</si>
  <si>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</si>
  <si>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</si>
  <si>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</si>
  <si>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</si>
  <si>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</si>
  <si>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</si>
  <si>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</si>
  <si>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</si>
  <si>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</si>
  <si>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</si>
  <si>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</si>
  <si>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</si>
  <si>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</si>
  <si>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</si>
  <si>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</si>
  <si>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</si>
  <si>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</si>
  <si>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</si>
  <si>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</si>
  <si>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</si>
  <si>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</si>
  <si>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</si>
  <si>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</si>
  <si>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</si>
  <si>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</si>
  <si>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</si>
  <si>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</si>
  <si>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</si>
  <si>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</si>
  <si>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</si>
  <si>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</si>
  <si>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</si>
  <si>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</si>
  <si>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</si>
  <si>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</si>
  <si>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</si>
  <si>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</si>
  <si>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</si>
  <si>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</si>
  <si>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</si>
  <si>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</si>
  <si>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</si>
  <si>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</si>
  <si>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</si>
  <si>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</si>
  <si>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</si>
  <si>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</si>
  <si>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</si>
  <si>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</si>
  <si>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</si>
  <si>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</si>
  <si>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</si>
  <si>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</si>
  <si>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</si>
  <si>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</si>
  <si>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</si>
  <si>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</si>
  <si>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</si>
  <si>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</si>
  <si>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</si>
  <si>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</si>
  <si>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</si>
  <si>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</si>
  <si>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</si>
  <si>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</si>
  <si>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</si>
  <si>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</si>
  <si>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</si>
  <si>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</si>
  <si>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</si>
  <si>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</si>
  <si>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</si>
  <si>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</si>
  <si>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</si>
  <si>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</si>
  <si>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</si>
  <si>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</si>
  <si>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</si>
  <si>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</si>
  <si>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</si>
  <si>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</si>
  <si>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</si>
  <si>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</si>
  <si>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</si>
  <si>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</si>
  <si>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</si>
  <si>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</si>
  <si>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</si>
  <si>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</si>
  <si>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</si>
  <si>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</si>
  <si>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</si>
  <si>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</si>
  <si>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</si>
  <si>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</si>
  <si>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</si>
  <si>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</si>
  <si>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</si>
  <si>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</si>
  <si>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</si>
  <si>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</si>
  <si>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</si>
  <si>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</si>
  <si>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</si>
  <si>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</si>
  <si>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</si>
  <si>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</si>
  <si>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</si>
  <si>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</si>
  <si>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</si>
  <si>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</si>
  <si>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</si>
  <si>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</si>
  <si>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</si>
  <si>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</si>
  <si>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</si>
  <si>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</si>
  <si>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</si>
  <si>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</si>
  <si>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</si>
  <si>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</si>
  <si>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</si>
  <si>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</si>
  <si>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</si>
  <si>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</si>
  <si>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</si>
  <si>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</si>
  <si>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</si>
  <si>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</si>
  <si>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</si>
  <si>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</si>
  <si>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</si>
  <si>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</si>
  <si>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</si>
  <si>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</si>
  <si>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</si>
  <si>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</si>
  <si>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</si>
  <si>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</si>
  <si>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</si>
  <si>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</si>
  <si>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</si>
  <si>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</si>
  <si>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</si>
  <si>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</si>
  <si>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</si>
  <si>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</si>
  <si>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</si>
  <si>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</si>
  <si>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</si>
  <si>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</si>
  <si>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</si>
  <si>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</si>
  <si>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</si>
  <si>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</si>
  <si>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</si>
  <si>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</si>
  <si>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</si>
  <si>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</si>
  <si>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</si>
  <si>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</si>
  <si>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</si>
  <si>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</si>
  <si>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</si>
  <si>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</si>
  <si>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</si>
  <si>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</si>
  <si>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</si>
  <si>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</si>
  <si>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</si>
  <si>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</si>
  <si>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</si>
  <si>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</si>
  <si>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</si>
  <si>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</si>
  <si>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</si>
  <si>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</si>
  <si>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</si>
  <si>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</si>
  <si>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</si>
  <si>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</si>
  <si>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</si>
  <si>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</si>
  <si>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</si>
  <si>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</si>
  <si>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</si>
  <si>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</si>
  <si>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</si>
  <si>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</si>
  <si>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</si>
  <si>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</si>
  <si>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</si>
  <si>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</si>
  <si>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</si>
  <si>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</si>
  <si>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</si>
  <si>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</si>
  <si>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</si>
  <si>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</si>
  <si>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</si>
  <si>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</si>
  <si>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</si>
  <si>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</si>
  <si>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</si>
  <si>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</si>
  <si>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</si>
  <si>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</si>
  <si>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</si>
  <si>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</si>
  <si>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</si>
  <si>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</si>
  <si>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</si>
  <si>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</si>
  <si>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</si>
  <si>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</si>
  <si>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</si>
  <si>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</si>
  <si>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</si>
  <si>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</si>
  <si>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</si>
  <si>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</si>
  <si>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</si>
  <si>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</si>
  <si>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</si>
  <si>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</si>
  <si>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</si>
  <si>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</si>
  <si>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</si>
  <si>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</si>
  <si>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</si>
  <si>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</si>
  <si>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</si>
  <si>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</si>
  <si>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</si>
  <si>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</si>
  <si>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</si>
  <si>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</si>
  <si>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</si>
  <si>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</si>
  <si>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</si>
  <si>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</si>
  <si>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</si>
  <si>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</si>
  <si>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</si>
  <si>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</si>
  <si>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</si>
  <si>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</si>
  <si>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</si>
  <si>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</si>
  <si>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</si>
  <si>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</si>
  <si>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</si>
  <si>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</si>
  <si>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</si>
  <si>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</si>
  <si>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</si>
  <si>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</si>
  <si>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</si>
  <si>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</si>
  <si>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</si>
  <si>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</si>
  <si>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</si>
  <si>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</si>
  <si>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</si>
  <si>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</si>
  <si>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</si>
  <si>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</si>
  <si>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</si>
  <si>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</si>
  <si>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</si>
  <si>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</si>
  <si>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</si>
  <si>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</si>
  <si>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</si>
  <si>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</si>
  <si>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</si>
  <si>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</si>
  <si>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</si>
  <si>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</si>
  <si>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</si>
  <si>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</si>
  <si>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</si>
  <si>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</si>
  <si>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</si>
  <si>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</si>
  <si>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</si>
  <si>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</si>
  <si>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</si>
  <si>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</si>
  <si>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</si>
  <si>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</si>
  <si>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</si>
  <si>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</si>
  <si>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</si>
  <si>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</si>
  <si>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</si>
  <si>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</si>
  <si>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</si>
  <si>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</si>
  <si>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</si>
  <si>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</si>
  <si>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</si>
  <si>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</si>
  <si>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</si>
  <si>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</si>
  <si>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</si>
  <si>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</si>
  <si>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</si>
  <si>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</si>
  <si>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</si>
  <si>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</si>
  <si>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</si>
  <si>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</si>
  <si>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</si>
  <si>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</si>
  <si>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</si>
  <si>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</si>
  <si>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</si>
  <si>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</si>
  <si>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</si>
  <si>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</si>
  <si>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</si>
  <si>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</si>
  <si>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</si>
  <si>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</si>
  <si>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</si>
  <si>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</si>
  <si>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</si>
  <si>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</si>
  <si>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</si>
  <si>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</si>
  <si>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</si>
  <si>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</si>
  <si>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</si>
  <si>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</si>
  <si>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</si>
  <si>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</si>
  <si>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</si>
  <si>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</si>
  <si>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</si>
  <si>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</si>
  <si>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</si>
  <si>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</si>
  <si>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</si>
  <si>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</si>
  <si>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</si>
  <si>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</si>
  <si>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</si>
  <si>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</si>
  <si>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</si>
  <si>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</si>
  <si>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</si>
  <si>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</si>
  <si>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</si>
  <si>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</si>
  <si>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</si>
  <si>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</si>
  <si>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</si>
  <si>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</si>
  <si>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</si>
  <si>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</si>
  <si>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</si>
  <si>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</si>
  <si>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</si>
  <si>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</si>
  <si>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</si>
  <si>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</si>
  <si>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</si>
  <si>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</si>
  <si>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</si>
  <si>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</si>
  <si>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</si>
  <si>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</si>
  <si>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</si>
  <si>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</si>
  <si>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</si>
  <si>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</si>
  <si>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</si>
  <si>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</si>
  <si>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</si>
  <si>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</si>
  <si>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</si>
  <si>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</si>
  <si>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</si>
  <si>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</si>
  <si>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</si>
  <si>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</si>
  <si>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</si>
  <si>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</si>
  <si>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</si>
  <si>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</si>
  <si>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</si>
  <si>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</si>
  <si>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</si>
  <si>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</si>
  <si>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</si>
  <si>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</si>
  <si>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</si>
  <si>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</si>
  <si>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</si>
  <si>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</si>
  <si>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</si>
  <si>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</si>
  <si>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</si>
  <si>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</si>
  <si>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</si>
  <si>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</si>
  <si>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</si>
  <si>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</si>
  <si>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</si>
  <si>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</si>
  <si>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</si>
  <si>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</si>
  <si>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</si>
  <si>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</si>
  <si>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</si>
  <si>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</si>
  <si>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</si>
  <si>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</si>
  <si>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</si>
  <si>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</si>
  <si>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</si>
  <si>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</si>
  <si>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</si>
  <si>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</si>
  <si>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</si>
  <si>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</si>
  <si>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</si>
  <si>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</si>
  <si>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</si>
  <si>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</si>
  <si>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</si>
  <si>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</si>
  <si>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</si>
  <si>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</si>
  <si>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</si>
  <si>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</si>
  <si>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</si>
  <si>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</si>
  <si>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</si>
  <si>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</si>
  <si>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</si>
  <si>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</si>
  <si>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</si>
  <si>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</si>
  <si>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</si>
  <si>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</si>
  <si>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</si>
  <si>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</si>
  <si>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</si>
  <si>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</si>
  <si>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</si>
  <si>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</si>
  <si>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</si>
  <si>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</si>
  <si>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</si>
  <si>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</si>
  <si>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</si>
  <si>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</si>
  <si>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</si>
  <si>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</si>
  <si>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</si>
  <si>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</si>
  <si>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</si>
  <si>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</si>
  <si>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</si>
  <si>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</si>
  <si>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</si>
  <si>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</si>
  <si>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</si>
  <si>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</si>
  <si>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</si>
  <si>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</si>
  <si>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</si>
  <si>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</si>
  <si>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</si>
  <si>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</si>
  <si>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</si>
  <si>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</si>
  <si>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</si>
  <si>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</si>
  <si>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</si>
  <si>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</si>
  <si>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</si>
  <si>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</si>
  <si>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</si>
  <si>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</si>
  <si>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</si>
  <si>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</si>
  <si>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</si>
  <si>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</si>
  <si>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</si>
  <si>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</si>
  <si>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</si>
  <si>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</si>
  <si>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</si>
  <si>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</si>
  <si>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</si>
  <si>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</si>
  <si>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</si>
  <si>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</si>
  <si>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</si>
  <si>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</si>
  <si>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</si>
  <si>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</si>
  <si>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</si>
  <si>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</si>
  <si>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</si>
  <si>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</si>
  <si>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</si>
  <si>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</si>
  <si>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</si>
  <si>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</si>
  <si>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</si>
  <si>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</si>
  <si>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</si>
  <si>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</si>
  <si>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</si>
  <si>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</si>
  <si>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</si>
  <si>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</si>
  <si>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</si>
  <si>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</si>
  <si>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</si>
  <si>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</si>
  <si>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</si>
  <si>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</si>
  <si>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</si>
  <si>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</si>
  <si>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</si>
  <si>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</si>
  <si>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</si>
  <si>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</si>
  <si>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</si>
  <si>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</si>
  <si>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</si>
  <si>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</si>
  <si>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</si>
  <si>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</si>
  <si>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</si>
  <si>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</si>
  <si>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</si>
  <si>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</si>
  <si>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</si>
  <si>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</si>
  <si>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</si>
  <si>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</si>
  <si>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</si>
  <si>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</si>
  <si>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</si>
  <si>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</si>
  <si>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</si>
  <si>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</si>
  <si>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</si>
  <si>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</si>
  <si>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</si>
  <si>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</si>
  <si>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</si>
  <si>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</si>
  <si>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</si>
  <si>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</si>
  <si>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</si>
  <si>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</si>
  <si>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</si>
  <si>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</si>
  <si>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</si>
  <si>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</si>
  <si>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</si>
  <si>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</si>
  <si>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</si>
  <si>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</si>
  <si>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</si>
  <si>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</si>
  <si>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</si>
  <si>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</si>
  <si>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</si>
  <si>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</si>
  <si>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</si>
  <si>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</si>
  <si>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</si>
  <si>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</si>
  <si>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</si>
  <si>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</si>
  <si>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</si>
  <si>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</si>
  <si>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</si>
  <si>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</si>
  <si>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</si>
  <si>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</si>
  <si>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</si>
  <si>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</si>
  <si>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</si>
  <si>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</si>
  <si>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</si>
  <si>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</si>
  <si>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</si>
  <si>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</si>
  <si>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</si>
  <si>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</si>
  <si>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</si>
  <si>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</si>
  <si>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</si>
  <si>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</si>
  <si>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</si>
  <si>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</si>
  <si>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</si>
  <si>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</si>
  <si>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</si>
  <si>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</si>
  <si>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</si>
  <si>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</si>
  <si>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</si>
  <si>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</si>
  <si>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</si>
  <si>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</si>
  <si>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</si>
  <si>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</si>
  <si>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</si>
  <si>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</si>
  <si>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</si>
  <si>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</si>
  <si>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</si>
  <si>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</si>
  <si>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</si>
  <si>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</si>
  <si>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</si>
  <si>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</si>
  <si>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</si>
  <si>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</si>
  <si>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</si>
  <si>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</si>
  <si>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</si>
  <si>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</si>
  <si>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</si>
  <si>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</si>
  <si>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</si>
  <si>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</si>
  <si>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</si>
  <si>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</si>
  <si>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</si>
  <si>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</si>
  <si>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</si>
  <si>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</si>
  <si>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</si>
  <si>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</si>
  <si>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</si>
  <si>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</si>
  <si>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</si>
  <si>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</si>
  <si>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</si>
  <si>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</si>
  <si>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</si>
  <si>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</si>
  <si>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</si>
  <si>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</si>
  <si>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</si>
  <si>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</si>
  <si>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</si>
  <si>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</si>
  <si>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</si>
  <si>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</si>
  <si>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</si>
  <si>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</si>
  <si>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</si>
  <si>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</si>
  <si>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</si>
  <si>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</si>
  <si>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</si>
  <si>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</si>
  <si>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</si>
  <si>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</si>
  <si>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</si>
  <si>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</si>
  <si>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</si>
  <si>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</si>
  <si>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</si>
  <si>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</si>
  <si>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</si>
  <si>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</si>
  <si>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</si>
  <si>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</si>
  <si>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</si>
  <si>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</si>
  <si>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</si>
  <si>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</si>
  <si>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</si>
  <si>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</si>
  <si>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</si>
  <si>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</si>
  <si>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</si>
  <si>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</si>
  <si>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</si>
  <si>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</si>
  <si>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</si>
  <si>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</si>
  <si>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</si>
  <si>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</si>
  <si>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</si>
  <si>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</si>
  <si>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</si>
  <si>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</si>
  <si>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</si>
  <si>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</si>
  <si>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</si>
  <si>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</si>
  <si>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</si>
  <si>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</si>
  <si>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</si>
  <si>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</si>
  <si>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</si>
  <si>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</si>
  <si>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</si>
  <si>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</si>
  <si>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</si>
  <si>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</si>
  <si>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</si>
  <si>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</si>
  <si>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</si>
  <si>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</si>
  <si>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</si>
  <si>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</si>
  <si>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</si>
  <si>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</si>
  <si>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</si>
  <si>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</si>
  <si>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</si>
  <si>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</si>
  <si>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</si>
  <si>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</si>
  <si>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</si>
  <si>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</si>
  <si>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</si>
  <si>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</si>
  <si>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</si>
  <si>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</si>
  <si>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</si>
  <si>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</si>
  <si>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</si>
  <si>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</si>
  <si>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</si>
  <si>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</si>
  <si>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</si>
  <si>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</si>
  <si>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</si>
  <si>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</si>
  <si>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</si>
  <si>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</si>
  <si>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</si>
  <si>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</si>
  <si>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</si>
  <si>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</si>
  <si>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</si>
  <si>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</si>
  <si>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</si>
  <si>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</si>
  <si>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</si>
  <si>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</si>
  <si>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</si>
  <si>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</si>
  <si>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</si>
  <si>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</si>
  <si>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</si>
  <si>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</si>
  <si>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</si>
  <si>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</si>
  <si>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</si>
  <si>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</si>
  <si>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</si>
  <si>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</si>
  <si>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</si>
  <si>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</si>
  <si>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</si>
  <si>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</si>
  <si>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</si>
  <si>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</si>
  <si>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</si>
  <si>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</si>
  <si>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</si>
  <si>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</si>
  <si>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</si>
  <si>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</si>
  <si>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</si>
  <si>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</si>
  <si>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</si>
  <si>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</si>
  <si>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</si>
  <si>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</si>
  <si>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</si>
  <si>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</si>
  <si>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</si>
  <si>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</si>
  <si>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</si>
  <si>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</si>
  <si>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</si>
  <si>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</si>
  <si>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</si>
  <si>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</si>
  <si>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</si>
  <si>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</si>
  <si>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</si>
  <si>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</si>
  <si>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</si>
  <si>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</si>
  <si>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</si>
  <si>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</si>
  <si>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</si>
  <si>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</si>
  <si>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</si>
  <si>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</si>
  <si>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</si>
  <si>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</si>
  <si>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</si>
  <si>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</si>
  <si>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</si>
  <si>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</si>
  <si>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</si>
  <si>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</si>
  <si>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</si>
  <si>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</si>
  <si>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</si>
  <si>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</si>
  <si>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</si>
  <si>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</si>
  <si>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</si>
  <si>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</si>
  <si>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</si>
  <si>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</si>
  <si>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</si>
  <si>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</si>
  <si>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</si>
  <si>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</si>
  <si>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</si>
  <si>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</si>
  <si>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</si>
  <si>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</si>
  <si>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</si>
  <si>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</si>
  <si>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</si>
  <si>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</si>
  <si>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</si>
  <si>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</si>
  <si>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</si>
  <si>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</si>
  <si>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</si>
  <si>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</si>
  <si>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</si>
  <si>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</si>
  <si>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</si>
  <si>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</si>
  <si>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</si>
  <si>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</si>
  <si>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</si>
  <si>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</si>
  <si>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</si>
  <si>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</si>
  <si>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</si>
  <si>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</si>
  <si>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</si>
  <si>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</si>
  <si>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</si>
  <si>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</si>
  <si>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</si>
  <si>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</si>
  <si>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</si>
  <si>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</si>
  <si>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</si>
  <si>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</si>
  <si>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</si>
  <si>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</si>
  <si>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</si>
  <si>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</si>
  <si>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</si>
  <si>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</si>
  <si>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</si>
  <si>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</si>
  <si>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</si>
  <si>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</si>
  <si>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</si>
  <si>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</si>
  <si>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</si>
  <si>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</si>
  <si>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</si>
  <si>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</si>
  <si>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</si>
  <si>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</si>
  <si>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</si>
  <si>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</si>
  <si>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</si>
  <si>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</si>
  <si>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</si>
  <si>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</si>
  <si>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</si>
  <si>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</si>
  <si>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</si>
  <si>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</si>
  <si>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</si>
  <si>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</si>
  <si>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</si>
  <si>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</si>
  <si>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</si>
  <si>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</si>
  <si>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</si>
  <si>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</si>
  <si>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</si>
  <si>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</si>
  <si>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</si>
  <si>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</si>
  <si>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</si>
  <si>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</si>
  <si>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</si>
  <si>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</si>
  <si>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</si>
  <si>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</si>
  <si>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</si>
  <si>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</si>
  <si>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</si>
  <si>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</si>
  <si>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</si>
  <si>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</si>
  <si>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</si>
  <si>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</si>
  <si>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</si>
  <si>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</si>
  <si>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</si>
  <si>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</si>
  <si>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</si>
  <si>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</si>
  <si>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</si>
  <si>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</si>
  <si>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</si>
  <si>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</si>
  <si>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</si>
  <si>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</si>
  <si>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</si>
  <si>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</si>
  <si>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</si>
  <si>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</si>
  <si>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</si>
  <si>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</si>
  <si>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</si>
  <si>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</si>
  <si>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</si>
  <si>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</si>
  <si>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</si>
  <si>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</si>
  <si>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</si>
  <si>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</si>
  <si>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</si>
  <si>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</si>
  <si>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</si>
  <si>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</si>
  <si>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</si>
  <si>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</si>
  <si>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</si>
  <si>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</si>
  <si>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</si>
  <si>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</si>
  <si>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</si>
  <si>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</si>
  <si>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</si>
  <si>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</si>
  <si>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</si>
  <si>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</si>
  <si>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</si>
  <si>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</si>
  <si>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</si>
  <si>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</si>
  <si>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</si>
  <si>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</si>
  <si>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</si>
  <si>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</si>
  <si>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</si>
  <si>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</si>
  <si>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</si>
  <si>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</si>
  <si>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</si>
  <si>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</si>
  <si>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</si>
  <si>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</si>
  <si>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</si>
  <si>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</si>
  <si>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</si>
  <si>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</si>
  <si>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</si>
  <si>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</si>
  <si>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</si>
  <si>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</si>
  <si>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</si>
  <si>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</si>
  <si>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</si>
  <si>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</si>
  <si>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</si>
  <si>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</si>
  <si>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</si>
  <si>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</si>
  <si>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</si>
  <si>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</si>
  <si>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</si>
  <si>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</si>
  <si>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</si>
  <si>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</si>
  <si>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</si>
  <si>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</si>
  <si>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</si>
  <si>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</si>
  <si>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</si>
  <si>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</si>
  <si>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</si>
  <si>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</si>
  <si>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</si>
  <si>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</si>
  <si>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</si>
  <si>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</si>
  <si>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</si>
  <si>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</si>
  <si>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</si>
  <si>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</si>
  <si>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</si>
  <si>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</si>
  <si>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</si>
  <si>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</si>
  <si>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</si>
  <si>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</si>
  <si>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</si>
  <si>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</si>
  <si>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</si>
  <si>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</si>
  <si>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</si>
  <si>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</si>
  <si>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</si>
  <si>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</si>
  <si>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</si>
  <si>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</si>
  <si>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</si>
  <si>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</si>
  <si>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</si>
  <si>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</si>
  <si>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</si>
  <si>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</si>
  <si>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</si>
  <si>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</si>
  <si>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</si>
  <si>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</si>
  <si>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</si>
  <si>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</si>
  <si>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</si>
  <si>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</si>
  <si>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</si>
  <si>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</si>
  <si>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</si>
  <si>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</si>
  <si>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</si>
  <si>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</si>
  <si>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</si>
  <si>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</si>
  <si>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</si>
  <si>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</si>
  <si>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</si>
  <si>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</si>
  <si>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</si>
  <si>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</si>
  <si>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</si>
  <si>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</si>
  <si>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</si>
  <si>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</si>
  <si>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</si>
  <si>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</si>
  <si>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</si>
  <si>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</si>
  <si>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</si>
  <si>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</si>
  <si>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</si>
  <si>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</si>
  <si>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</si>
  <si>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</si>
  <si>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</si>
  <si>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</si>
  <si>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</si>
  <si>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</si>
  <si>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</si>
  <si>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</si>
  <si>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</si>
  <si>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</si>
  <si>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</si>
  <si>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</si>
  <si>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</si>
  <si>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</si>
  <si>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</si>
  <si>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</si>
  <si>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</si>
  <si>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</si>
  <si>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</si>
  <si>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</si>
  <si>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</si>
  <si>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</si>
  <si>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</si>
  <si>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</si>
  <si>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</si>
  <si>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</si>
  <si>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</si>
  <si>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</si>
  <si>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</si>
  <si>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</si>
  <si>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</si>
  <si>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</si>
  <si>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</si>
  <si>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</si>
  <si>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</si>
  <si>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</si>
  <si>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</si>
  <si>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</si>
  <si>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</si>
  <si>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</si>
  <si>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</si>
  <si>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</si>
  <si>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</si>
  <si>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</si>
  <si>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</si>
  <si>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</si>
  <si>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</si>
  <si>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</si>
  <si>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</si>
  <si>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</si>
  <si>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</si>
  <si>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</si>
  <si>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</si>
  <si>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</si>
  <si>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</si>
  <si>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</si>
  <si>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</si>
  <si>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</si>
  <si>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</si>
  <si>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</si>
  <si>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</si>
  <si>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</si>
  <si>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</si>
  <si>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</si>
  <si>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</si>
  <si>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</si>
  <si>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</si>
  <si>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</si>
  <si>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</si>
  <si>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</si>
  <si>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</si>
  <si>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</si>
  <si>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</si>
  <si>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</si>
  <si>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</si>
  <si>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</si>
  <si>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</si>
  <si>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</si>
  <si>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</si>
  <si>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</si>
  <si>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</si>
  <si>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</si>
  <si>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</si>
  <si>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</si>
  <si>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</si>
  <si>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</si>
  <si>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</si>
  <si>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</si>
  <si>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</si>
  <si>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</si>
  <si>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</si>
  <si>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</si>
  <si>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</si>
  <si>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</si>
  <si>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</si>
  <si>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</si>
  <si>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</si>
  <si>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</si>
  <si>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</si>
  <si>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</si>
  <si>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</si>
  <si>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</si>
  <si>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</si>
  <si>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</si>
  <si>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</si>
  <si>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</si>
  <si>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</si>
  <si>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</si>
  <si>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</si>
  <si>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</si>
  <si>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</si>
  <si>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</si>
  <si>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</si>
  <si>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</si>
  <si>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</si>
  <si>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</si>
  <si>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</si>
  <si>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</si>
  <si>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</si>
  <si>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</si>
  <si>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</si>
  <si>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</si>
  <si>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</si>
  <si>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</si>
  <si>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</si>
  <si>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</si>
  <si>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</si>
  <si>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</si>
  <si>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</si>
  <si>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</si>
  <si>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</si>
  <si>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</si>
  <si>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</si>
  <si>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</si>
  <si>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</si>
  <si>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</si>
  <si>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</si>
  <si>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</si>
  <si>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</si>
  <si>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</si>
  <si>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</si>
  <si>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</si>
  <si>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</si>
  <si>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</si>
  <si>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</si>
  <si>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</si>
  <si>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</si>
  <si>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</si>
  <si>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</si>
  <si>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</si>
  <si>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</si>
  <si>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</si>
  <si>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</si>
  <si>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</si>
  <si>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</si>
  <si>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</si>
  <si>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</si>
  <si>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</si>
  <si>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</si>
  <si>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</si>
  <si>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</si>
  <si>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</si>
  <si>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</si>
  <si>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</si>
  <si>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</si>
  <si>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</si>
  <si>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</si>
  <si>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</si>
  <si>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</si>
  <si>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</si>
  <si>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</si>
  <si>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</si>
  <si>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</si>
  <si>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</si>
  <si>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</si>
  <si>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</si>
  <si>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</si>
  <si>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</si>
  <si>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</si>
  <si>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</si>
  <si>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</si>
  <si>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</si>
  <si>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</si>
  <si>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</si>
  <si>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</si>
  <si>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</si>
  <si>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</si>
  <si>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</si>
  <si>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</si>
  <si>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</si>
  <si>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</si>
  <si>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</si>
  <si>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</si>
  <si>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</si>
  <si>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</si>
  <si>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</si>
  <si>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</si>
  <si>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</si>
  <si>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</si>
  <si>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</si>
  <si>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</si>
  <si>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</si>
  <si>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</si>
  <si>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</si>
  <si>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</si>
  <si>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</si>
  <si>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</si>
  <si>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</si>
  <si>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</si>
  <si>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</si>
  <si>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</si>
  <si>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</si>
  <si>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</si>
  <si>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</si>
  <si>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</si>
  <si>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</si>
  <si>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</si>
  <si>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</si>
  <si>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</si>
  <si>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</si>
  <si>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</si>
  <si>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</si>
  <si>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</si>
  <si>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</si>
  <si>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</si>
  <si>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</si>
  <si>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</si>
  <si>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</si>
  <si>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</si>
  <si>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</si>
  <si>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</si>
  <si>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</si>
  <si>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</si>
  <si>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</si>
  <si>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</si>
  <si>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</si>
  <si>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</si>
  <si>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</si>
  <si>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</si>
  <si>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</si>
  <si>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</si>
  <si>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</si>
  <si>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</si>
  <si>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</si>
  <si>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</si>
  <si>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</si>
  <si>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</si>
  <si>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</si>
  <si>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</si>
  <si>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</si>
  <si>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</si>
  <si>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</si>
  <si>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</si>
  <si>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</si>
  <si>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</si>
  <si>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</si>
  <si>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</si>
  <si>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</si>
  <si>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</si>
  <si>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</si>
  <si>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</si>
  <si>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</si>
  <si>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</si>
  <si>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</si>
  <si>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</si>
  <si>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</si>
  <si>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</si>
  <si>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</si>
  <si>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</si>
  <si>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</si>
  <si>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</si>
  <si>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</si>
  <si>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</si>
  <si>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</si>
  <si>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</si>
  <si>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</si>
  <si>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</si>
  <si>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</si>
  <si>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</si>
  <si>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</si>
  <si>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</si>
  <si>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</si>
  <si>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</si>
  <si>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</si>
  <si>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</si>
  <si>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</si>
  <si>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</si>
  <si>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</si>
  <si>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</si>
  <si>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</si>
  <si>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</si>
  <si>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</si>
  <si>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</si>
  <si>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</si>
  <si>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</si>
  <si>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</si>
  <si>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</si>
  <si>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</si>
  <si>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</si>
  <si>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</si>
  <si>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</si>
  <si>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</si>
  <si>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</si>
  <si>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</si>
  <si>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</si>
  <si>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</si>
  <si>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</si>
  <si>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</si>
  <si>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</si>
  <si>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</si>
  <si>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</si>
  <si>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</si>
  <si>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</si>
  <si>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</si>
  <si>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</si>
  <si>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</si>
  <si>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</si>
  <si>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</si>
  <si>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</si>
  <si>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</si>
  <si>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</si>
  <si>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</si>
  <si>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</si>
  <si>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</si>
  <si>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</si>
  <si>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</si>
  <si>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</si>
  <si>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</si>
  <si>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</si>
  <si>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</si>
  <si>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</si>
  <si>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</si>
  <si>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</si>
  <si>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</si>
  <si>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</si>
  <si>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</si>
  <si>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</si>
  <si>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</si>
  <si>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</si>
  <si>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</si>
  <si>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</si>
  <si>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</si>
  <si>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</si>
  <si>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</si>
  <si>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</si>
  <si>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</si>
  <si>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</si>
  <si>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</si>
  <si>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</si>
  <si>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</si>
  <si>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</si>
  <si>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</si>
  <si>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</si>
  <si>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</si>
  <si>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</si>
  <si>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</si>
  <si>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</si>
  <si>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</si>
  <si>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</si>
  <si>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</si>
  <si>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</si>
  <si>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</si>
  <si>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</si>
  <si>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</si>
  <si>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</si>
  <si>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</si>
  <si>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</si>
  <si>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</si>
  <si>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</si>
  <si>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</si>
  <si>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</si>
  <si>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</si>
  <si>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</si>
  <si>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</si>
  <si>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</si>
  <si>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</si>
  <si>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</si>
  <si>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</si>
  <si>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</si>
  <si>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</si>
  <si>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</si>
  <si>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</si>
  <si>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</si>
  <si>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</si>
  <si>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</si>
  <si>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</si>
  <si>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</si>
  <si>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</si>
  <si>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</si>
  <si>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</si>
  <si>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</si>
  <si>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</si>
  <si>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</si>
  <si>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</si>
  <si>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</si>
  <si>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</si>
  <si>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</si>
  <si>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</si>
  <si>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</si>
  <si>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</si>
  <si>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</si>
  <si>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</si>
  <si>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</si>
  <si>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</si>
  <si>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</si>
  <si>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</si>
  <si>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</si>
  <si>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</si>
  <si>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</si>
  <si>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</si>
  <si>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</si>
  <si>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</si>
  <si>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</si>
  <si>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</si>
  <si>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</si>
  <si>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</si>
  <si>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</si>
  <si>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</si>
  <si>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</si>
  <si>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</si>
  <si>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</si>
  <si>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</si>
  <si>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</si>
  <si>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</si>
  <si>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</si>
  <si>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</si>
  <si>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</si>
  <si>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</si>
  <si>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</si>
  <si>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</si>
  <si>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</si>
  <si>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</si>
  <si>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</si>
  <si>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</si>
  <si>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</si>
  <si>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</si>
  <si>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</si>
  <si>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</si>
  <si>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</si>
  <si>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</si>
  <si>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</si>
  <si>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</si>
  <si>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</si>
  <si>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</si>
  <si>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</si>
  <si>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</si>
  <si>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</si>
  <si>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</si>
  <si>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</si>
  <si>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</si>
  <si>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</si>
  <si>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</si>
  <si>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</si>
  <si>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</si>
  <si>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</si>
  <si>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</si>
  <si>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</si>
  <si>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</si>
  <si>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</si>
  <si>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</si>
  <si>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</si>
  <si>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</si>
  <si>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</si>
  <si>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</si>
  <si>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</si>
  <si>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</si>
  <si>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</si>
  <si>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</si>
  <si>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</si>
  <si>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</si>
  <si>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</si>
  <si>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</si>
  <si>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</si>
  <si>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</si>
  <si>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</si>
  <si>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</si>
  <si>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</si>
  <si>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</si>
  <si>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</si>
  <si>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</si>
  <si>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</si>
  <si>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</si>
  <si>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</si>
  <si>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</si>
  <si>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</si>
  <si>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</si>
  <si>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</si>
  <si>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</si>
  <si>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</si>
  <si>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</si>
  <si>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</si>
  <si>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</si>
  <si>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</si>
  <si>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</si>
  <si>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</si>
  <si>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</si>
  <si>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</si>
  <si>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</si>
  <si>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</si>
  <si>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</si>
  <si>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</si>
  <si>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</si>
  <si>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</si>
  <si>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</si>
  <si>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</si>
  <si>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</si>
  <si>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</si>
  <si>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</si>
  <si>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</si>
  <si>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</si>
  <si>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</si>
  <si>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</si>
  <si>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</si>
  <si>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</si>
  <si>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</si>
  <si>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</si>
  <si>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</si>
  <si>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</si>
  <si>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</si>
  <si>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</si>
  <si>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</si>
  <si>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</si>
  <si>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</si>
  <si>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</si>
  <si>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</si>
  <si>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</si>
  <si>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</si>
  <si>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</si>
  <si>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</si>
  <si>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</si>
  <si>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</si>
  <si>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</si>
  <si>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</si>
  <si>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</si>
  <si>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</si>
  <si>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</si>
  <si>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</si>
  <si>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</si>
  <si>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</si>
  <si>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</si>
  <si>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</si>
  <si>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</si>
  <si>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</si>
  <si>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</si>
  <si>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</si>
  <si>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</si>
  <si>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</si>
  <si>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</si>
  <si>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</si>
  <si>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</si>
  <si>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</si>
  <si>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</si>
  <si>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</si>
  <si>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</si>
  <si>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</si>
  <si>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</si>
  <si>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</si>
  <si>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</si>
  <si>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</si>
  <si>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</si>
  <si>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</si>
  <si>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</si>
  <si>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</si>
  <si>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</si>
  <si>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</si>
  <si>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</si>
  <si>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</si>
  <si>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</si>
  <si>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</si>
  <si>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</si>
  <si>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</si>
  <si>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</si>
  <si>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</si>
  <si>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</si>
  <si>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</si>
  <si>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</si>
  <si>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</si>
  <si>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</si>
  <si>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</si>
  <si>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</si>
  <si>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</si>
  <si>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</si>
  <si>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</si>
  <si>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</si>
  <si>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</si>
  <si>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</si>
  <si>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</si>
  <si>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</si>
  <si>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</si>
  <si>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</si>
  <si>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</si>
  <si>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</si>
  <si>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</si>
  <si>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</si>
  <si>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</si>
  <si>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</si>
  <si>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</si>
  <si>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</si>
  <si>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</si>
  <si>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</si>
  <si>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</si>
  <si>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</si>
  <si>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</si>
  <si>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</si>
  <si>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</si>
  <si>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</si>
  <si>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</si>
  <si>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</si>
  <si>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</si>
  <si>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</si>
  <si>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</si>
  <si>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</si>
  <si>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</si>
  <si>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</si>
  <si>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</si>
  <si>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</si>
  <si>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</si>
  <si>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</si>
  <si>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</si>
  <si>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</si>
  <si>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</si>
  <si>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</si>
  <si>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</si>
  <si>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</si>
  <si>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</si>
  <si>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</si>
  <si>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</si>
  <si>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</si>
  <si>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</si>
  <si>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</si>
  <si>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</si>
  <si>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</si>
  <si>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</si>
  <si>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</si>
  <si>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</si>
  <si>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</si>
  <si>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</si>
  <si>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</si>
  <si>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</si>
  <si>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</si>
  <si>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</si>
  <si>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</si>
  <si>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</si>
  <si>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</si>
  <si>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</si>
  <si>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</si>
  <si>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</si>
  <si>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</si>
  <si>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</si>
  <si>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</si>
  <si>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</si>
  <si>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</si>
  <si>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</si>
  <si>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</si>
  <si>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</si>
  <si>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</si>
  <si>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</si>
  <si>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</si>
  <si>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</si>
  <si>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</si>
  <si>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</si>
  <si>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</si>
  <si>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</si>
  <si>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</si>
  <si>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</si>
  <si>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</si>
  <si>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</si>
  <si>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</si>
  <si>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</si>
  <si>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</si>
  <si>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</si>
  <si>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</si>
  <si>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</si>
  <si>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</si>
  <si>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</si>
  <si>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</si>
  <si>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</si>
  <si>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</si>
  <si>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</si>
  <si>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</si>
  <si>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</si>
  <si>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</si>
  <si>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</si>
  <si>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</si>
  <si>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</si>
  <si>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</si>
  <si>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</si>
  <si>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</si>
  <si>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</si>
  <si>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</si>
  <si>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</si>
  <si>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</si>
  <si>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</si>
  <si>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</si>
  <si>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</si>
  <si>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</si>
  <si>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</si>
  <si>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</si>
  <si>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</si>
  <si>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</si>
  <si>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</si>
  <si>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</si>
  <si>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</si>
  <si>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</si>
  <si>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</si>
  <si>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</si>
  <si>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</si>
  <si>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</si>
  <si>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</si>
  <si>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</si>
  <si>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</si>
  <si>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</si>
  <si>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</si>
  <si>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</si>
  <si>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</si>
  <si>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</si>
  <si>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</si>
  <si>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</si>
  <si>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</si>
  <si>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</si>
  <si>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</si>
  <si>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</si>
  <si>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</si>
  <si>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</si>
  <si>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</si>
  <si>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</si>
  <si>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</si>
  <si>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</si>
  <si>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</si>
  <si>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</si>
  <si>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</si>
  <si>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</si>
  <si>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</si>
  <si>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</si>
  <si>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</si>
  <si>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</si>
  <si>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</si>
  <si>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</si>
  <si>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</si>
  <si>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</si>
  <si>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</si>
  <si>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</si>
  <si>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</si>
  <si>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</si>
  <si>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</si>
  <si>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</si>
  <si>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</si>
  <si>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</si>
  <si>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</si>
  <si>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</si>
  <si>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</si>
  <si>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</si>
  <si>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</si>
  <si>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</si>
  <si>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</si>
  <si>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</si>
  <si>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</si>
  <si>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</si>
  <si>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</si>
  <si>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</si>
  <si>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</si>
  <si>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</si>
  <si>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</si>
  <si>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</si>
  <si>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</si>
  <si>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</si>
  <si>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</si>
  <si>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</si>
  <si>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</si>
  <si>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</si>
  <si>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</si>
  <si>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</si>
  <si>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</si>
  <si>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</si>
  <si>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</si>
  <si>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</si>
  <si>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</si>
  <si>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</si>
  <si>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</si>
  <si>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</si>
  <si>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</si>
  <si>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</si>
  <si>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</si>
  <si>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</si>
  <si>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</si>
  <si>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</si>
  <si>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</si>
  <si>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</si>
  <si>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</si>
  <si>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</si>
  <si>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</si>
  <si>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</si>
  <si>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</si>
  <si>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</si>
  <si>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</si>
  <si>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</si>
  <si>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</si>
  <si>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</si>
  <si>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</si>
  <si>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</si>
  <si>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</si>
  <si>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</si>
  <si>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</si>
  <si>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</si>
  <si>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</si>
  <si>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</si>
  <si>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</si>
  <si>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</si>
  <si>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</si>
  <si>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</si>
  <si>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</si>
  <si>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</si>
  <si>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</si>
  <si>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</si>
  <si>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</si>
  <si>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</si>
  <si>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</si>
  <si>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</si>
  <si>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</si>
  <si>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</si>
  <si>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</si>
  <si>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</si>
  <si>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</si>
  <si>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</si>
  <si>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</si>
  <si>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</si>
  <si>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</si>
  <si>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</si>
  <si>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</si>
  <si>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</si>
  <si>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</si>
  <si>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</si>
  <si>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</si>
  <si>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</si>
  <si>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</si>
  <si>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</si>
  <si>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</si>
  <si>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</si>
  <si>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</si>
  <si>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</si>
  <si>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</si>
  <si>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</si>
  <si>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</si>
  <si>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</si>
  <si>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</si>
  <si>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</si>
  <si>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</si>
  <si>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</si>
  <si>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</si>
  <si>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</si>
  <si>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</si>
  <si>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</si>
  <si>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</si>
  <si>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</si>
  <si>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</si>
  <si>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</si>
  <si>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</si>
  <si>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</si>
  <si>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</si>
  <si>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</si>
  <si>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</si>
  <si>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</si>
  <si>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</si>
  <si>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</si>
  <si>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</si>
  <si>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</si>
  <si>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</si>
  <si>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</si>
  <si>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</si>
  <si>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</si>
  <si>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</si>
  <si>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</si>
  <si>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</si>
  <si>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</si>
  <si>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</si>
  <si>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</si>
  <si>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</si>
  <si>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</si>
  <si>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</si>
  <si>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</si>
  <si>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</si>
  <si>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</si>
  <si>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</si>
  <si>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</si>
  <si>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</si>
  <si>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</si>
  <si>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</si>
  <si>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</si>
  <si>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</si>
  <si>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</si>
  <si>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</si>
  <si>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</si>
  <si>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</si>
  <si>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</si>
  <si>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</si>
  <si>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</si>
  <si>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</si>
  <si>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</si>
  <si>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</si>
  <si>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</si>
  <si>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</si>
  <si>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</si>
  <si>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</si>
  <si>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</si>
  <si>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</si>
  <si>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</si>
  <si>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</si>
  <si>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</si>
  <si>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</si>
  <si>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</si>
  <si>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</si>
  <si>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</si>
  <si>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</si>
  <si>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</si>
  <si>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</si>
  <si>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</si>
  <si>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</si>
  <si>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</si>
  <si>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</si>
  <si>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</si>
  <si>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</si>
  <si>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</si>
  <si>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</si>
  <si>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</si>
  <si>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</si>
  <si>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</si>
  <si>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</si>
  <si>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</si>
  <si>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</si>
  <si>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</si>
  <si>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</si>
  <si>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</si>
  <si>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</si>
  <si>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</si>
  <si>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</si>
  <si>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</si>
  <si>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</si>
  <si>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</si>
  <si>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</si>
  <si>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</si>
  <si>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</si>
  <si>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</si>
  <si>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</si>
  <si>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</si>
  <si>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</si>
  <si>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</si>
  <si>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</si>
  <si>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</si>
  <si>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</si>
  <si>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</si>
  <si>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</si>
  <si>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</si>
  <si>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</si>
  <si>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</si>
  <si>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</si>
  <si>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</si>
  <si>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</si>
  <si>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</si>
  <si>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</si>
  <si>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</si>
  <si>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</si>
  <si>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</si>
  <si>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</si>
  <si>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</si>
  <si>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</si>
  <si>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</si>
  <si>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</si>
  <si>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</si>
  <si>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</si>
  <si>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</si>
  <si>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</si>
  <si>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</si>
  <si>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</si>
  <si>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</si>
  <si>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</si>
  <si>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</si>
  <si>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</si>
  <si>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</si>
  <si>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</si>
  <si>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</si>
  <si>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</si>
  <si>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</si>
  <si>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</si>
  <si>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</si>
  <si>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</si>
  <si>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</si>
  <si>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</si>
  <si>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</si>
  <si>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</si>
  <si>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</si>
  <si>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</si>
  <si>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</si>
  <si>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</si>
  <si>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</si>
  <si>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</si>
  <si>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</si>
  <si>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</si>
  <si>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</si>
  <si>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</si>
  <si>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</si>
  <si>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</si>
  <si>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</si>
  <si>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</si>
  <si>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</si>
  <si>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</si>
  <si>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</si>
  <si>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</si>
  <si>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</si>
  <si>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</si>
  <si>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</si>
  <si>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</si>
  <si>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</si>
  <si>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</si>
  <si>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</si>
  <si>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</si>
  <si>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</si>
  <si>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</si>
  <si>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</si>
  <si>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</si>
  <si>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</si>
  <si>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</si>
  <si>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</si>
  <si>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</si>
  <si>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</si>
  <si>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</si>
  <si>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</si>
  <si>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</si>
  <si>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</si>
  <si>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</si>
  <si>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</si>
  <si>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</si>
  <si>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</si>
  <si>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</si>
  <si>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</si>
  <si>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</si>
  <si>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</si>
  <si>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</si>
  <si>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</si>
  <si>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</si>
  <si>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</si>
  <si>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</si>
  <si>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</si>
  <si>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</si>
  <si>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</si>
  <si>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</si>
  <si>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</si>
  <si>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</si>
  <si>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</si>
  <si>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</si>
  <si>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</si>
  <si>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</si>
  <si>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</si>
  <si>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</si>
  <si>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</si>
  <si>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</si>
  <si>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</si>
  <si>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</si>
  <si>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</si>
  <si>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</si>
  <si>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</si>
  <si>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</si>
  <si>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</si>
  <si>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</si>
  <si>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</si>
  <si>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</si>
  <si>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</si>
  <si>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</si>
  <si>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</si>
  <si>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</si>
  <si>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</si>
  <si>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</si>
  <si>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</si>
  <si>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</si>
  <si>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</si>
  <si>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</si>
  <si>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</si>
  <si>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</si>
  <si>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</si>
  <si>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</si>
  <si>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</si>
  <si>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</si>
  <si>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</si>
  <si>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</si>
  <si>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</si>
  <si>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</si>
  <si>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</si>
  <si>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</si>
  <si>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</si>
  <si>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</si>
  <si>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</si>
  <si>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</si>
  <si>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</si>
  <si>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</si>
  <si>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</si>
  <si>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</si>
  <si>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</si>
  <si>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</si>
  <si>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</si>
  <si>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</si>
  <si>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</si>
  <si>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</si>
  <si>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</si>
  <si>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</si>
  <si>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</si>
  <si>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</si>
  <si>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</si>
  <si>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</si>
  <si>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</si>
  <si>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</si>
  <si>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</si>
  <si>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</si>
  <si>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</si>
  <si>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</si>
  <si>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</si>
  <si>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</si>
  <si>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</si>
  <si>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</si>
  <si>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</si>
  <si>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</si>
  <si>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</si>
  <si>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</si>
  <si>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</si>
  <si>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</si>
  <si>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</si>
  <si>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</si>
  <si>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</si>
  <si>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</si>
  <si>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</si>
  <si>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</si>
  <si>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</si>
  <si>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</si>
  <si>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</si>
  <si>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</si>
  <si>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</si>
  <si>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</si>
  <si>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</si>
  <si>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</si>
  <si>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</si>
  <si>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</si>
  <si>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</si>
  <si>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</si>
  <si>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</si>
  <si>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</si>
  <si>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</si>
  <si>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</si>
  <si>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</si>
  <si>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</si>
  <si>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</si>
  <si>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</si>
  <si>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</si>
  <si>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</si>
  <si>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</si>
  <si>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</si>
  <si>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</si>
  <si>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</si>
  <si>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</si>
  <si>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</si>
  <si>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</si>
  <si>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</si>
  <si>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</si>
  <si>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</si>
  <si>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</si>
  <si>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</si>
  <si>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</si>
  <si>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</si>
  <si>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</si>
  <si>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</si>
  <si>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</si>
  <si>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</si>
  <si>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</si>
  <si>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</si>
  <si>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</si>
  <si>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</si>
  <si>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</si>
  <si>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</si>
  <si>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</si>
  <si>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</si>
  <si>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</si>
  <si>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</si>
  <si>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</si>
  <si>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</si>
  <si>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</si>
  <si>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</si>
  <si>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</si>
  <si>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</si>
  <si>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</si>
  <si>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</si>
  <si>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</si>
  <si>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</si>
  <si>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</si>
  <si>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</si>
  <si>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</si>
  <si>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</si>
  <si>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</si>
  <si>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</si>
  <si>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</si>
  <si>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</si>
  <si>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</si>
  <si>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</si>
  <si>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</si>
  <si>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</si>
  <si>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</si>
  <si>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</si>
  <si>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</si>
  <si>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</si>
  <si>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</si>
  <si>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</si>
  <si>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</si>
  <si>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</si>
  <si>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</si>
  <si>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</si>
  <si>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</si>
  <si>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</si>
  <si>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</si>
  <si>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</si>
  <si>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</si>
  <si>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</si>
  <si>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</si>
  <si>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</si>
  <si>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</si>
  <si>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</si>
  <si>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</si>
  <si>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</si>
  <si>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</si>
  <si>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</si>
  <si>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</si>
  <si>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</si>
  <si>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</si>
  <si>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</si>
  <si>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</si>
  <si>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</si>
  <si>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</si>
  <si>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</si>
  <si>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</si>
  <si>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</si>
  <si>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</si>
  <si>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</si>
  <si>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</si>
  <si>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</si>
  <si>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</si>
  <si>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</si>
  <si>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</si>
  <si>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</si>
  <si>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</si>
  <si>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</si>
  <si>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</si>
  <si>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</si>
  <si>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</si>
  <si>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</si>
  <si>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</si>
  <si>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</si>
  <si>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</si>
  <si>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</si>
  <si>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</si>
  <si>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</si>
  <si>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</si>
  <si>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</si>
  <si>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</si>
  <si>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</si>
  <si>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</si>
  <si>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</si>
  <si>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</si>
  <si>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</si>
  <si>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</si>
  <si>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</si>
  <si>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</si>
  <si>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</si>
  <si>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</si>
  <si>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</si>
  <si>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</si>
  <si>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</si>
  <si>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</si>
  <si>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</si>
  <si>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</si>
  <si>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</si>
  <si>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</si>
  <si>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</si>
  <si>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</si>
  <si>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</si>
  <si>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</si>
  <si>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</si>
  <si>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</si>
  <si>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</si>
  <si>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</si>
  <si>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</si>
  <si>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</si>
  <si>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</si>
  <si>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</si>
  <si>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</si>
  <si>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</si>
  <si>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</si>
  <si>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</si>
  <si>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</si>
  <si>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</si>
  <si>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</si>
  <si>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</si>
  <si>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</si>
  <si>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</si>
  <si>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</si>
  <si>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</si>
  <si>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</si>
  <si>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</si>
  <si>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</si>
  <si>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</si>
  <si>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</si>
  <si>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</si>
  <si>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</si>
  <si>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</si>
  <si>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</si>
  <si>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</si>
  <si>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</si>
  <si>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</si>
  <si>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</si>
  <si>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</si>
  <si>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</si>
  <si>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</si>
  <si>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</si>
  <si>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</si>
  <si>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</si>
  <si>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</si>
  <si>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</si>
  <si>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</si>
  <si>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</si>
  <si>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</si>
  <si>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</si>
  <si>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</si>
  <si>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</si>
  <si>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</si>
  <si>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</si>
  <si>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</si>
  <si>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</si>
  <si>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</si>
  <si>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</si>
  <si>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</si>
  <si>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</si>
  <si>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</si>
  <si>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</si>
  <si>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</si>
  <si>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</si>
  <si>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</si>
  <si>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</si>
  <si>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</si>
  <si>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</si>
  <si>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</si>
  <si>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</si>
  <si>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</si>
  <si>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</si>
  <si>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</si>
  <si>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</si>
  <si>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</si>
  <si>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</si>
  <si>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</si>
  <si>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</si>
  <si>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</si>
  <si>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</si>
  <si>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</si>
  <si>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</si>
  <si>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</si>
  <si>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</si>
  <si>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</si>
  <si>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</si>
  <si>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</si>
  <si>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</si>
  <si>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</si>
  <si>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</si>
  <si>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</si>
  <si>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</si>
  <si>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</si>
  <si>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</si>
  <si>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</si>
  <si>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</si>
  <si>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</si>
  <si>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</si>
  <si>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</si>
  <si>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</si>
  <si>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</si>
  <si>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</si>
  <si>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</si>
  <si>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</si>
  <si>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</si>
  <si>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</si>
  <si>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</si>
  <si>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</si>
  <si>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</si>
  <si>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</si>
  <si>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</si>
  <si>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</si>
  <si>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</si>
  <si>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</si>
  <si>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</si>
  <si>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</si>
  <si>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</si>
  <si>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</si>
  <si>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</si>
  <si>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</si>
  <si>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</si>
  <si>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</si>
  <si>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</si>
  <si>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</si>
  <si>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</si>
  <si>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</si>
  <si>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</si>
  <si>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</si>
  <si>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</si>
  <si>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</si>
  <si>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</si>
  <si>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</si>
  <si>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</si>
  <si>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</si>
  <si>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</si>
  <si>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</si>
  <si>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</si>
  <si>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</si>
  <si>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</si>
  <si>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</si>
  <si>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</si>
  <si>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</si>
  <si>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</si>
  <si>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</si>
  <si>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</si>
  <si>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</si>
  <si>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</si>
  <si>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</si>
  <si>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</si>
  <si>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</si>
  <si>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</si>
  <si>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</si>
  <si>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</si>
  <si>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</si>
  <si>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</si>
  <si>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</si>
  <si>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</si>
  <si>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</si>
  <si>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</si>
  <si>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</si>
  <si>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</si>
  <si>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</si>
  <si>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</si>
  <si>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</si>
  <si>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</si>
  <si>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</si>
  <si>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</si>
  <si>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</si>
  <si>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</si>
  <si>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</si>
  <si>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</si>
  <si>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</si>
  <si>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</si>
  <si>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</si>
  <si>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</si>
  <si>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</si>
  <si>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</si>
  <si>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</si>
  <si>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</si>
  <si>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</si>
  <si>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</si>
  <si>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</si>
  <si>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</si>
  <si>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</si>
  <si>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</si>
  <si>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</si>
  <si>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</si>
  <si>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</si>
  <si>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</si>
  <si>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</si>
  <si>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</si>
  <si>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</si>
  <si>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</si>
  <si>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</si>
  <si>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</si>
  <si>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</si>
  <si>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</si>
  <si>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</si>
  <si>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</si>
  <si>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</si>
  <si>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</si>
  <si>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</si>
  <si>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</si>
  <si>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</si>
  <si>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</si>
  <si>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</si>
  <si>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</si>
  <si>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</si>
  <si>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</si>
  <si>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</si>
  <si>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</si>
  <si>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</si>
  <si>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</si>
  <si>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</si>
  <si>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</si>
  <si>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</si>
  <si>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</si>
  <si>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</si>
  <si>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</si>
  <si>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</si>
  <si>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</si>
  <si>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</si>
  <si>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</si>
  <si>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</si>
  <si>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</si>
  <si>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</si>
  <si>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</si>
  <si>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</si>
  <si>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</si>
  <si>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</si>
  <si>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</si>
  <si>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</si>
  <si>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</si>
  <si>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</si>
  <si>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</si>
  <si>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</si>
  <si>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</si>
  <si>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</si>
  <si>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</si>
  <si>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</si>
  <si>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</si>
  <si>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</si>
  <si>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</si>
  <si>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</si>
  <si>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</si>
  <si>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</si>
  <si>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</si>
  <si>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</si>
  <si>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</si>
  <si>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</si>
  <si>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</si>
  <si>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</si>
  <si>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</si>
  <si>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</si>
  <si>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</si>
  <si>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</si>
  <si>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</si>
  <si>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</si>
  <si>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</si>
  <si>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</si>
  <si>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</si>
  <si>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</si>
  <si>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</si>
  <si>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</si>
  <si>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</si>
  <si>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</si>
  <si>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</si>
  <si>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</si>
  <si>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</si>
  <si>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</si>
  <si>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</si>
  <si>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</si>
  <si>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</si>
  <si>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</si>
  <si>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</si>
  <si>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</si>
  <si>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</si>
  <si>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</si>
  <si>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</si>
  <si>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</si>
  <si>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</si>
  <si>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</si>
  <si>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</si>
  <si>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</si>
  <si>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</si>
  <si>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</si>
  <si>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</si>
  <si>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</si>
  <si>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</si>
  <si>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</si>
  <si>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</si>
  <si>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</si>
  <si>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</si>
  <si>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</si>
  <si>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</si>
  <si>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</si>
  <si>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</si>
  <si>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</si>
  <si>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</si>
  <si>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</si>
  <si>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</si>
  <si>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</si>
  <si>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</si>
  <si>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</si>
  <si>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</si>
  <si>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</si>
  <si>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</si>
  <si>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</si>
  <si>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</si>
  <si>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</si>
  <si>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</si>
  <si>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</si>
  <si>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</si>
  <si>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</si>
  <si>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</si>
  <si>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</si>
  <si>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</si>
  <si>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</si>
  <si>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</si>
  <si>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</si>
  <si>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</si>
  <si>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</si>
  <si>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</si>
  <si>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</si>
  <si>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</si>
  <si>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</si>
  <si>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</si>
  <si>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</si>
  <si>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</si>
  <si>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</si>
  <si>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</si>
  <si>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</si>
  <si>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</si>
  <si>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</si>
  <si>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</si>
  <si>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</si>
  <si>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</si>
  <si>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</si>
  <si>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</si>
  <si>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</si>
  <si>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</si>
  <si>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</si>
  <si>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</si>
  <si>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</si>
  <si>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</si>
  <si>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</si>
  <si>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</si>
  <si>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</si>
  <si>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</si>
  <si>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</si>
  <si>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</si>
  <si>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</si>
  <si>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</si>
  <si>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</si>
  <si>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</si>
  <si>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</si>
  <si>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</si>
  <si>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</si>
  <si>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</si>
  <si>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</si>
  <si>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</si>
  <si>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</si>
  <si>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</si>
  <si>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</si>
  <si>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</si>
  <si>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</si>
  <si>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</si>
  <si>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</si>
  <si>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</si>
  <si>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</si>
  <si>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</si>
  <si>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</si>
  <si>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</si>
  <si>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</si>
  <si>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</si>
  <si>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</si>
  <si>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</si>
  <si>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</si>
  <si>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</si>
  <si>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</si>
  <si>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</si>
  <si>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</si>
  <si>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</si>
  <si>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</si>
  <si>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</si>
  <si>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</si>
  <si>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</si>
  <si>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</si>
  <si>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</si>
  <si>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</si>
  <si>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</si>
  <si>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</si>
  <si>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</si>
  <si>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</si>
  <si>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</si>
  <si>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</si>
  <si>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</si>
  <si>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</si>
  <si>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</si>
  <si>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</si>
  <si>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</si>
  <si>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</si>
  <si>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</si>
  <si>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</si>
  <si>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</si>
  <si>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</si>
  <si>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</si>
  <si>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</si>
  <si>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</si>
  <si>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</si>
  <si>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</si>
  <si>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</si>
  <si>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</si>
  <si>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</si>
  <si>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</si>
  <si>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</si>
  <si>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</si>
  <si>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</si>
  <si>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</si>
  <si>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</si>
  <si>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</si>
  <si>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</si>
  <si>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</si>
  <si>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</si>
  <si>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</si>
  <si>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</si>
  <si>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</si>
  <si>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</si>
  <si>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</si>
  <si>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</si>
  <si>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</si>
  <si>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</si>
  <si>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</si>
  <si>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</si>
  <si>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</si>
  <si>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</si>
  <si>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</si>
  <si>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</si>
  <si>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</si>
  <si>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</si>
  <si>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</si>
  <si>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</si>
  <si>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</si>
  <si>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</si>
  <si>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</si>
  <si>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</si>
  <si>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</si>
  <si>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</si>
  <si>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</si>
  <si>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</si>
  <si>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</si>
  <si>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</si>
  <si>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</si>
  <si>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</si>
  <si>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</si>
  <si>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</si>
  <si>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</si>
  <si>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</si>
  <si>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</si>
  <si>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</si>
  <si>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</si>
  <si>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</si>
  <si>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</si>
  <si>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</si>
  <si>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</si>
  <si>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</si>
  <si>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</si>
  <si>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</si>
  <si>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</si>
  <si>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</si>
  <si>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</si>
  <si>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</si>
  <si>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</si>
  <si>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</si>
  <si>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</si>
  <si>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</si>
  <si>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</si>
  <si>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</si>
  <si>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</si>
  <si>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</si>
  <si>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</si>
  <si>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</si>
  <si>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</si>
  <si>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</si>
  <si>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</si>
  <si>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</si>
  <si>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</si>
  <si>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</si>
  <si>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</si>
  <si>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</si>
  <si>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</si>
  <si>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</si>
  <si>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</si>
  <si>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</si>
  <si>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</si>
  <si>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</si>
  <si>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</si>
  <si>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</si>
  <si>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</si>
  <si>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</si>
  <si>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</si>
  <si>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</si>
  <si>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</si>
  <si>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</si>
  <si>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</si>
  <si>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</si>
  <si>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</si>
  <si>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</si>
  <si>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</si>
  <si>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</si>
  <si>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</si>
  <si>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</si>
  <si>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</si>
  <si>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</si>
  <si>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</si>
  <si>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</si>
  <si>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</si>
  <si>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</si>
  <si>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</si>
  <si>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</si>
  <si>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</si>
  <si>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</si>
  <si>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</si>
  <si>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</si>
  <si>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</si>
  <si>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</si>
  <si>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</si>
  <si>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</si>
  <si>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</si>
  <si>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</si>
  <si>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</si>
  <si>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</si>
  <si>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</si>
  <si>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</si>
  <si>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</si>
  <si>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</si>
  <si>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</si>
  <si>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</si>
  <si>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</si>
  <si>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</si>
  <si>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</si>
  <si>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</si>
  <si>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</si>
  <si>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</si>
  <si>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</si>
  <si>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</si>
  <si>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</si>
  <si>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</si>
  <si>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</si>
  <si>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</si>
  <si>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</si>
  <si>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</si>
  <si>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</si>
  <si>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</si>
  <si>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</si>
  <si>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</si>
  <si>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</si>
  <si>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</si>
  <si>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</si>
  <si>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</si>
  <si>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</si>
  <si>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</si>
  <si>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</si>
  <si>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</si>
  <si>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</si>
  <si>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</si>
  <si>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</si>
  <si>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</si>
  <si>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</si>
  <si>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</si>
  <si>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</si>
  <si>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</si>
  <si>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</si>
  <si>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</si>
  <si>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</si>
  <si>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</si>
  <si>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</si>
  <si>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</si>
  <si>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</si>
  <si>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</si>
  <si>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</si>
  <si>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</si>
  <si>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</si>
  <si>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</si>
  <si>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</si>
  <si>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</si>
  <si>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</si>
  <si>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</si>
  <si>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</si>
  <si>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</si>
  <si>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</si>
  <si>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</si>
  <si>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</si>
  <si>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</si>
  <si>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</si>
  <si>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</si>
  <si>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</si>
  <si>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</si>
  <si>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</si>
  <si>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</si>
  <si>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</si>
  <si>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</si>
  <si>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</si>
  <si>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</si>
  <si>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</si>
  <si>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</si>
  <si>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</si>
  <si>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</si>
  <si>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</si>
  <si>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</si>
  <si>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</si>
  <si>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</si>
  <si>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</si>
  <si>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</si>
  <si>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</si>
  <si>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</si>
  <si>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</si>
  <si>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</si>
  <si>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</si>
  <si>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</si>
  <si>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</si>
  <si>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</si>
  <si>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</si>
  <si>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</si>
  <si>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</si>
  <si>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</si>
  <si>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</si>
  <si>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</si>
  <si>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</si>
  <si>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</si>
  <si>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</si>
  <si>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</si>
  <si>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</si>
  <si>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</si>
  <si>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</si>
  <si>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</si>
  <si>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</si>
  <si>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</si>
  <si>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</si>
  <si>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</si>
  <si>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</si>
  <si>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</si>
  <si>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</si>
  <si>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</si>
  <si>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</si>
  <si>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</si>
  <si>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</si>
  <si>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</si>
  <si>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</si>
  <si>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</si>
  <si>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</si>
  <si>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</si>
  <si>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</si>
  <si>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</si>
  <si>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</si>
  <si>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</si>
  <si>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</si>
  <si>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</si>
  <si>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</si>
  <si>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</si>
  <si>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</si>
  <si>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</si>
  <si>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</si>
  <si>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</si>
  <si>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</si>
  <si>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</si>
  <si>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</si>
  <si>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</si>
  <si>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</si>
  <si>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</si>
  <si>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</si>
  <si>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</si>
  <si>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</si>
  <si>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</si>
  <si>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</si>
  <si>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</si>
  <si>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</si>
  <si>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</si>
  <si>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</si>
  <si>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</si>
  <si>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</si>
  <si>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</si>
  <si>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</si>
  <si>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</si>
  <si>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</si>
  <si>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</si>
  <si>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</si>
  <si>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</si>
  <si>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</si>
  <si>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</si>
  <si>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</si>
  <si>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</si>
  <si>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</si>
  <si>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</si>
  <si>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</si>
  <si>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</si>
  <si>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</si>
  <si>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</si>
  <si>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</si>
  <si>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</si>
  <si>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</si>
  <si>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</si>
  <si>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</si>
  <si>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</si>
  <si>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</si>
  <si>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</si>
  <si>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</si>
  <si>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</si>
  <si>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</si>
  <si>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</si>
  <si>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</si>
  <si>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</si>
  <si>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</si>
  <si>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</si>
  <si>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</si>
  <si>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</si>
  <si>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</si>
  <si>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</si>
  <si>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</si>
  <si>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</si>
  <si>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</si>
  <si>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</si>
  <si>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</si>
  <si>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</si>
  <si>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</si>
  <si>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</si>
  <si>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</si>
  <si>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</si>
  <si>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</si>
  <si>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</si>
  <si>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</si>
  <si>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</si>
  <si>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</si>
  <si>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</si>
  <si>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</si>
  <si>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</si>
  <si>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</si>
  <si>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</si>
  <si>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</si>
  <si>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</si>
  <si>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</si>
  <si>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</si>
  <si>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</si>
  <si>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</si>
  <si>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</si>
  <si>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</si>
  <si>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</si>
  <si>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</si>
  <si>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</si>
  <si>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</si>
  <si>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</si>
  <si>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</si>
  <si>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</si>
  <si>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</si>
  <si>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</si>
  <si>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</si>
  <si>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</si>
  <si>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</si>
  <si>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</si>
  <si>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</si>
  <si>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</si>
  <si>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</si>
  <si>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</si>
  <si>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</si>
  <si>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</si>
  <si>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</si>
  <si>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</si>
  <si>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</si>
  <si>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</si>
  <si>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</si>
  <si>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</si>
  <si>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</si>
  <si>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</si>
  <si>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</si>
  <si>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</si>
  <si>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</si>
  <si>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</si>
  <si>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</si>
  <si>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</si>
  <si>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</si>
  <si>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</si>
  <si>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</si>
  <si>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</si>
  <si>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</si>
  <si>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</si>
  <si>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</si>
  <si>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</si>
  <si>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</si>
  <si>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</si>
  <si>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</si>
  <si>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</si>
  <si>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</si>
  <si>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</si>
  <si>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</si>
  <si>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</si>
  <si>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</si>
  <si>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</si>
  <si>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</si>
  <si>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</si>
  <si>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</si>
  <si>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</si>
  <si>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</si>
  <si>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</si>
  <si>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</si>
  <si>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</si>
  <si>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</si>
  <si>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</si>
  <si>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</si>
  <si>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</si>
  <si>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</si>
  <si>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</si>
  <si>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</si>
  <si>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</si>
  <si>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</si>
  <si>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</si>
  <si>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</si>
  <si>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</si>
  <si>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</si>
  <si>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</si>
  <si>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</si>
  <si>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</si>
  <si>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</si>
  <si>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</si>
  <si>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</si>
  <si>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</si>
  <si>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</si>
  <si>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</si>
  <si>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</si>
  <si>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</si>
  <si>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</si>
  <si>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</si>
  <si>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</si>
  <si>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</si>
  <si>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</si>
  <si>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</si>
  <si>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</si>
  <si>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</si>
  <si>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</si>
  <si>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</si>
  <si>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</si>
  <si>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</si>
  <si>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</si>
  <si>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</si>
  <si>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</si>
  <si>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</si>
  <si>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</si>
  <si>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</si>
  <si>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</si>
  <si>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</si>
  <si>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</si>
  <si>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</si>
  <si>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</si>
  <si>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</si>
  <si>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</si>
  <si>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</si>
  <si>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</si>
  <si>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</si>
  <si>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</si>
  <si>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</si>
  <si>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</si>
  <si>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</si>
  <si>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</si>
  <si>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</si>
  <si>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</si>
  <si>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</si>
  <si>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</si>
  <si>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</si>
  <si>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</si>
  <si>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</si>
  <si>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</si>
  <si>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</si>
  <si>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</si>
  <si>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</si>
  <si>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</si>
  <si>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</si>
  <si>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</si>
  <si>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</si>
  <si>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</si>
  <si>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</si>
  <si>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</si>
  <si>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</si>
  <si>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</si>
  <si>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</si>
  <si>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</si>
  <si>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</si>
  <si>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</si>
  <si>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</si>
  <si>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</si>
  <si>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</si>
  <si>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</si>
  <si>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</si>
  <si>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</si>
  <si>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</si>
  <si>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</si>
  <si>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</si>
  <si>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</si>
  <si>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</si>
  <si>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</si>
  <si>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</si>
  <si>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</si>
  <si>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</si>
  <si>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</si>
  <si>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</si>
  <si>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</si>
  <si>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</si>
  <si>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</si>
  <si>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</si>
  <si>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</si>
  <si>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</si>
  <si>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</si>
  <si>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</si>
  <si>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</si>
  <si>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</si>
  <si>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</si>
  <si>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</si>
  <si>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</si>
  <si>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</si>
  <si>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</si>
  <si>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</si>
  <si>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</si>
  <si>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</si>
  <si>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</si>
  <si>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</si>
  <si>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</si>
  <si>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</si>
  <si>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</si>
  <si>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</si>
  <si>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</si>
  <si>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</si>
  <si>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</si>
  <si>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</si>
  <si>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</si>
  <si>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</si>
  <si>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</si>
  <si>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</si>
  <si>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</si>
  <si>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</si>
  <si>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</si>
  <si>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</si>
  <si>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</si>
  <si>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</si>
  <si>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</si>
  <si>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</si>
  <si>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</si>
  <si>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</si>
  <si>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</si>
  <si>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</si>
  <si>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</si>
  <si>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</si>
  <si>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</si>
  <si>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</si>
  <si>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</si>
  <si>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</si>
  <si>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</si>
  <si>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</si>
  <si>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</si>
  <si>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</si>
  <si>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</si>
  <si>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</si>
  <si>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</si>
  <si>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</si>
  <si>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</si>
  <si>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</si>
  <si>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PCM-20251129-00000407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</si>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</sst>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327.42854710647953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45990.376973032406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45990.376973032406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45990.376973032406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45990.376973032406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45990.376973032406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45990.376973032406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45990.376973032406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45990.376973032406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45990.376973032406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45990.376973032406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45990.376973032406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45990.376973032406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45990.376973032406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45990.376973032406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45990.376973032406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45990.376973032406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45990.376973032406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45990.376973032406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45990.376973032406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45990.376973032406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45990.376973032406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45990.376973032406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45990.376973032406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45990.376973032406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45990.376973032406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45990.376973032406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45990.376973032406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45990.376973032406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45990.376973032406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45990.376973032406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45990.376973032406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45990.376973032406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45990.376973032406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45990.376973032406</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E10F916F-FE0E-454F-BECE-4892A20C7BE0}"/>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165.37713506944419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5.9895540509241982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9.3165162033983506E-2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3.6104976847127546E-2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45990.376973032406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45990.376973032406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45990.376973032406</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45990.376973032406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45990.376973032406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45990.376973032406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45990.376973032406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45990.376973032406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45990.376973032406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45990.376973032406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45990.376973032406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45990.376973032406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45990.376973032406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45990.376973032406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45990.376973032406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45990.376973032406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45990.376973032406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45990.376973032406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45990.376973032406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45990.376973032406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45990.376973032406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45990.376973032406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45990.376973032406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45990.376973032406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45990.376973032406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45990.376973032406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45990.376973032406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45990.376973032406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45990.376973032406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45990.376973032406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45990.376973032406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45990.376973032406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45990.376973032406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45990.376973032406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45990.376973032406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45990.376973032406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45990.376973032406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45990.376973032406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45990.376973032406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45990.376973032406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45990.376973032406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45990.376973032406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45990.376973032406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45990.376973032406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45990.376973032406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45990.376973032406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45990.376973032406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45990.376973032406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45990.376973032406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45990.376973032406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45990.376973032406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45990.376973032406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45990.376973032406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45990.376973032406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45990.376973032406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45990.376973032406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45990.376973032406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45990.376973032406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45990.376973032406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45990.376973032406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45990.376973032406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45990.376973032406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45990.376973032406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45990.376973032406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45990.376973032406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45990.376973032406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45990.376973032406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45990.376973032406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45990.376973032406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45990.376973032406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45990.376973032406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45990.376973032406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45990.376973032406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45990.376973032406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45990.376973032406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45990.376973032406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45990.376973032406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45990.376973032406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45990.376973032406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45990.376973032406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45990.376973032406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45990.376973032406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45990.376973032406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45990.376973032406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45990.376973032406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45990.376973032406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45990.376973032406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45990.376973032406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45990.376973032406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45990.376973032406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45990.376973032406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45990.376973032406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45990.376973032406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45990.376973032406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45990.376973032406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45990.376973032406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45990.376973032406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45990.376973032406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45990.376973032406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45990.376973032406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45990.376973032406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45990.376973032406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45990.376973032406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45990.376973032406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45990.376973032406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45990.376973032406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45990.376973032406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45990.376973032406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45990.376973032406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45990.376973032406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45990.376973032406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45990.376973032406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45990.376973032406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45990.376973032406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45990.376973032406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45990.376973032406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45990.376973032406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45990.376973032406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45990.376973032406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45990.376973032406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45990.376973032406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45990.376973032406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45990.376973032406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45990.376973032406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45990.376973032406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45990.376973032406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45990.376973032406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45990.376973032406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45990.376973032406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45990.376973032406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45990.376973032406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45990.376973032406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45990.376973032406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45990.376973032406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45990.376973032406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45990.376973032406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45990.376973032406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45990.376973032406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45990.376973032406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45990.376973032406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45990.376973032406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45990.376973032406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45990.376973032406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45990.376973032406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45990.376973032406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45990.376973032406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45990.376973032406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45990.376973032406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45990.376973032406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45990.376973032406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45990.376973032406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45990.376973032406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45990.376973032406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45990.376973032406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45990.376973032406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45990.376973032406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45990.376973032406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45990.376973032406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45990.376973032406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45990.376973032406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45990.376973032406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45990.376973032406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45990.376973032406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45990.376973032406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45990.376973032406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45990.376973032406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45990.376973032406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45990.376973032406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45990.376973032406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45990.376973032406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45990.376973032406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45990.376973032406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45990.376973032406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45990.376973032406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45990.376973032406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45990.376973032406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45990.376973032406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45990.376973032406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45990.376973032406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45990.376973032406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45990.376973032406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45990.376973032406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45990.376973032406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45990.376973032406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45990.376973032406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45990.376973032406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45990.376973032406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45990.376973032406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45990.376973032406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45990.376973032406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45990.376973032406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45990.376973032406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45990.376973032406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45990.376973032406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45990.376973032406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45990.376973032406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45990.376973032406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45990.376973032406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45990.376973032406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45990.376973032406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45990.376973032406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45990.376973032406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45990.376973032406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45990.376973032406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45990.376973032406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45990.376973032406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45990.376973032406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45990.376973032406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45990.376973032406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45990.376973032406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45990.376973032406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45990.376973032406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45990.376973032406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45990.376973032406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45990.376973032406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45990.376973032406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45990.376973032406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45990.376973032406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45990.376973032406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45990.376973032406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45990.376973032406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45990.376973032406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45990.376973032406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45990.376973032406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45990.376973032406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45990.376973032406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45990.376973032406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45990.376973032406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45990.376973032406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45990.376973032406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45990.376973032406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45990.376973032406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45990.376973032406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45990.376973032406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45990.376973032406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45990.376973032406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45990.376973032406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45990.376973032406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45990.376973032406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45990.376973032406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45990.376973032406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45990.376973032406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45990.376973032406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45990.376973032406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45990.376973032406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45990.376973032406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45990.376973032406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45990.376973032406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45990.376973032406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45990.376973032406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45990.376973032406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45990.376973032406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45990.376973032406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45990.376973032406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45990.376973032406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45990.376973032406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45990.376973032406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45990.376973032406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45990.376973032406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45990.376973032406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45990.376973032406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45990.376973032406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45990.376973032406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45990.376973032406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45990.376973032406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45990.376973032406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45990.376973032406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45990.376973032406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45990.376973032406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45990.376973032406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45990.376973032406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45990.376973032406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45990.376973032406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45990.376973032406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45990.376973032406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45990.376973032406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45990.376973032406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45990.376973032406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45990.376973032406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45990.376973032406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45990.376973032406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45990.376973032406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45990.376973032406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45990.376973032406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45990.376973032406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45990.376973032406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45990.376973032406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45990.376973032406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45990.376973032406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45990.376973032406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45990.376973032406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45990.376973032406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45990.376973032406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45990.376973032406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45990.376973032406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45990.376973032406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45990.376973032406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45990.376973032406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45990.376973032406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45990.376973032406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45990.376973032406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45990.376973032406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45990.376973032406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45990.376973032406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45990.376973032406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45990.376973032406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45990.376973032406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45990.376973032406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45990.376973032406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45990.376973032406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45990.376973032406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45990.376973032406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45990.376973032406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45990.376973032406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45990.376973032406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45990.376973032406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45990.376973032406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45990.376973032406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45990.376973032406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45990.376973032406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45990.376973032406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45990.376973032406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45990.376973032406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45990.376973032406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45990.376973032406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45990.376973032406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45990.376973032406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45990.376973032406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45990.376973032406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45990.376973032406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45990.376973032406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45990.376973032406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45990.376973032406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45990.376973032406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45990.376973032406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45990.376973032406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45990.376973032406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45990.376973032406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45990.376973032406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45990.376973032406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45990.376973032406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45990.376973032406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45990.376973032406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45990.376973032406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45990.376973032406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45990.376973032406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45990.376973032406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45990.376973032406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45990.376973032406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45990.376973032406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45990.376973032406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45990.376973032406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45990.376973032406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45990.376973032406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45990.376973032406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45990.376973032406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45990.376973032406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45990.376973032406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45990.376973032406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45990.376973032406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45990.376973032406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45990.376973032406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45990.376973032406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45990.376973032406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45990.376973032406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45990.376973032406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45990.376973032406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45990.376973032406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45990.376973032406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45990.376973032406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45990.376973032406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45990.376973032406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45990.376973032406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45990.376973032406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45990.376973032406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45990.376973032406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45990.376973032406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45990.376973032406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45990.376973032406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45990.376973032406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45990.376973032406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45990.376973032406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45990.376973032406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45990.376973032406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45990.376973032406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45990.376973032406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45990.376973032406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45990.376973032406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45990.376973032406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45990.376973032406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45990.376973032406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45990.376973032406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45990.376973032406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45990.376973032406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45990.376973032406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45990.376973032406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45990.376973032406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45990.376973032406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45990.376973032406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45990.376973032406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45990.376973032406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45990.376973032406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45990.376973032406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45990.376973032406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45990.376973032406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45990.376973032406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45990.376973032406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45990.376973032406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45990.376973032406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45990.376973032406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45990.376973032406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45990.376973032406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45990.376973032406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45990.376973032406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45990.376973032406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45990.376973032406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45990.376973032406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45990.376973032406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45990.376973032406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45990.376973032406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45990.376973032406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45990.376973032406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45990.376973032406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45990.376973032406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45990.376973032406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45990.376973032406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45990.376973032406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45990.376973032406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45990.376973032406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45990.376973032406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45990.376973032406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45990.376973032406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45990.376973032406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45990.376973032406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45990.376973032406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45990.376973032406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45990.376973032406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45990.376973032406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45990.376973032406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45990.376973032406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45990.376973032406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45990.376973032406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45990.376973032406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45990.376973032406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45990.376973032406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45990.376973032406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45990.376973032406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45990.376973032406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45990.376973032406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45990.376973032406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45990.376973032406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45990.376973032406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45990.376973032406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45990.376973032406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45990.376973032406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45990.376973032406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45990.376973032406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45990.376973032406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45990.376973032406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45990.376973032406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45990.376973032406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45990.376973032406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45990.376973032406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45990.376973032406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45990.376973032406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45990.376973032406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45990.376973032406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45990.376973032406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45990.376973032406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45990.376973032406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45990.376973032406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45990.376973032406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45990.376973032406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45990.376973032406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45990.376973032406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45990.376973032406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45990.376973032406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45990.376973032406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45990.376973032406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45990.376973032406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45990.376973032406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45990.376973032406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45990.376973032406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45990.376973032406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45990.376973032406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45990.376973032406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45990.376973032406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45990.376973032406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45990.376973032406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45990.376973032406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45990.376973032406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45990.376973032406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45990.376973032406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45990.376973032406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45990.376973032406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45990.376973032406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45990.376973032406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45990.376973032406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45990.376973032406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45990.376973032406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45990.376973032406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45990.376973032406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45990.376973032406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45990.376973032406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45990.376973032406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45990.376973032406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45990.376973032406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45990.376973032406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45990.376973032406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45990.376973032406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45990.376973032406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45990.376973032406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45990.376973032406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45990.376973032406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45990.376973032406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45990.376973032406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45990.376973032406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45990.376973032406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45990.376973032406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45990.376973032406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45990.376973032406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45990.376973032406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45990.376973032406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45990.376973032406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45990.376973032406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45990.376973032406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45990.376973032406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45990.376973032406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45990.376973032406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45990.376973032406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45990.376973032406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45990.376973032406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45990.376973032406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45990.376973032406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45990.376973032406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45990.376973032406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45990.376973032406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45990.376973032406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45990.376973032406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45990.376973032406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45990.376973032406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45990.376973032406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45990.376973032406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45990.376973032406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45990.376973032406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45990.376973032406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45990.376973032406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45990.376973032406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45990.376973032406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45990.376973032406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45990.376973032406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45990.376973032406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45990.376973032406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45990.376973032406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45990.376973032406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45990.376973032406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45990.376973032406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45990.376973032406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45990.376973032406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45990.376973032406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45990.376973032406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45990.376973032406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45990.376973032406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45990.376973032406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45990.376973032406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45990.376973032406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45990.376973032406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45990.376973032406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45990.376973032406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45990.376973032406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45990.376973032406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45990.376973032406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45990.376973032406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45990.376973032406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45990.376973032406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45990.376973032406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45990.376973032406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45990.376973032406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45990.376973032406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45990.376973032406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45990.376973032406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45990.376973032406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45990.376973032406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45990.376973032406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45990.376973032406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45990.376973032406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45990.376973032406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45990.376973032406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45990.376973032406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45990.376973032406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45990.376973032406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45990.376973032406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45990.376973032406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45990.376973032406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45990.376973032406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45990.376973032406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45990.376973032406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45990.376973032406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45990.376973032406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45990.376973032406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45990.376973032406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45990.376973032406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45990.376973032406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45990.376973032406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45990.376973032406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45990.376973032406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45990.376973032406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45990.376973032406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45990.376973032406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45990.376973032406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45990.376973032406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45990.376973032406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45990.376973032406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45990.376973032406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45990.376973032406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45990.376973032406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45990.376973032406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45990.376973032406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45990.376973032406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45990.376973032406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45990.376973032406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45990.376973032406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45990.376973032406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45990.376973032406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45990.376973032406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45990.376973032406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45990.376973032406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45990.376973032406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45990.376973032406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45990.376973032406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45990.376973032406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45990.376973032406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45990.376973032406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45990.376973032406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45990.376973032406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45990.376973032406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45990.376973032406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45990.376973032406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45990.376973032406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45990.376973032406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45990.376973032406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45990.376973032406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45990.376973032406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45990.376973032406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45990.376973032406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45990.376973032406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45990.376973032406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45990.376973032406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45990.376973032406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45990.376973032406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45990.376973032406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45990.376973032406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45990.376973032406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45990.376973032406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45990.376973032406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45990.376973032406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45990.376973032406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45990.376973032406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45990.376973032406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45990.376973032406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45990.376973032406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45990.376973032406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45990.376973032406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45990.376973032406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45990.376973032406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45990.376973032406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45990.376973032406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45990.376973032406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45990.376973032406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45990.376973032406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45990.376973032406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45990.376973032406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45990.376973032406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45990.376973032406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45990.376973032406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45990.376973032406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45990.376973032406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45990.376973032406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45990.376973032406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45990.376973032406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45990.376973032406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45990.376973032406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45990.376973032406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45990.376973032406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45990.376973032406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45990.376973032406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45990.376973032406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45990.376973032406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45990.376973032406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45990.376973032406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45990.376973032406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45990.376973032406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45990.376973032406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45990.376973032406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45990.376973032406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45990.376973032406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45990.376973032406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45990.376973032406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45990.376973032406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45990.376973032406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45990.376973032406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45990.376973032406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45990.376973032406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45990.376973032406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45990.376973032406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45990.376973032406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45990.376973032406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45990.376973032406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45990.376973032406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45990.376973032406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45990.376973032406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45990.376973032406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45990.376973032406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45990.376973032406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45990.376973032406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45990.376973032406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45990.376973032406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45990.376973032406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45990.376973032406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45990.376973032406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45990.376973032406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45990.376973032406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45990.376973032406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45990.376973032406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45990.376973032406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45990.376973032406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45990.376973032406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45990.376973032406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45990.376973032406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45990.376973032406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45990.376973032406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45990.376973032406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45990.376973032406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45990.376973032406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45990.376973032406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45990.376973032406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45990.376973032406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45990.376973032406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45990.376973032406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45990.376973032406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45990.376973032406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45990.376973032406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45990.376973032406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45990.376973032406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45990.376973032406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45990.376973032406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45990.376973032406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45990.376973032406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45990.376973032406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45990.376973032406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45990.376973032406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45990.376973032406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45990.376973032406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45990.376973032406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45990.376973032406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45990.376973032406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45990.376973032406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45990.376973032406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45990.376973032406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45990.376973032406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45990.376973032406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45990.376973032406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45990.376973032406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45990.376973032406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45990.376973032406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45990.376973032406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45990.376973032406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45990.376973032406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45990.376973032406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45990.376973032406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45990.376973032406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45990.376973032406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45990.376973032406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45990.376973032406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45990.376973032406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45990.376973032406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45990.376973032406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45990.376973032406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45990.376973032406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45990.376973032406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45990.376973032406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45990.376973032406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45990.376973032406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45990.376973032406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45990.376973032406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45990.376973032406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45990.376973032406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45990.376973032406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45990.376973032406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45990.376973032406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45990.376973032406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45990.376973032406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45990.376973032406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45990.376973032406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45990.376973032406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45990.376973032406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45990.376973032406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45990.376973032406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45990.376973032406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45990.376973032406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45990.376973032406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45990.376973032406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45990.376973032406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45990.376973032406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45990.376973032406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45990.376973032406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45990.376973032406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45990.376973032406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45990.376973032406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45990.376973032406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45990.376973032406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45990.376973032406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45990.376973032406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45990.376973032406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45990.376973032406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45990.376973032406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45990.376973032406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45990.376973032406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45990.376973032406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45990.376973032406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45990.376973032406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45990.376973032406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45990.376973032406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45990.376973032406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45990.376973032406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45990.376973032406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45990.376973032406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45990.376973032406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45990.376973032406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45990.376973032406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45990.376973032406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45990.376973032406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45990.376973032406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45990.376973032406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45990.376973032406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45990.376973032406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45990.376973032406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45990.376973032406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45990.376973032406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45990.376973032406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45990.376973032406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45990.376973032406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45990.376973032406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45990.376973032406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45990.376973032406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45990.376973032406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45990.376973032406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45990.376973032406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45990.376973032406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45990.376973032406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45990.376973032406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45990.376973032406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45990.376973032406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45990.376973032406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45990.376973032406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45990.376973032406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45990.376973032406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45990.376973032406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45990.376973032406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45990.376973032406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45990.376973032406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45990.376973032406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45990.376973032406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45990.376973032406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45990.376973032406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45990.376973032406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45990.376973032406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45990.376973032406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45990.376973032406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45990.376973032406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45990.376973032406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45990.376973032406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45990.376973032406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45990.376973032406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45990.376973032406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45990.376973032406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45990.376973032406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45990.376973032406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45990.376973032406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45990.376973032406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45990.376973032406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45990.376973032406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45990.376973032406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45990.376973032406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45990.376973032406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45990.376973032406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45990.376973032406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45990.376973032406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45990.376973032406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45990.376973032406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45990.376973032406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45990.376973032406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45990.376973032406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45990.376973032406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45990.376973032406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45990.376973032406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45990.376973032406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45990.376973032406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45990.376973032406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45990.376973032406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45990.376973032406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45990.376973032406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45990.376973032406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45990.376973032406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45990.376973032406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45990.376973032406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45990.376973032406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45990.376973032406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45990.376973032406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45990.376973032406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45990.376973032406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45990.376973032406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45990.376973032406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45990.376973032406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45990.376973032406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45990.376973032406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45990.376973032406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45990.376973032406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45990.376973032406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45990.376973032406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45990.376973032406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45990.376973032406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45990.376973032406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45990.376973032406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45990.376973032406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45990.376973032406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45990.376973032406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45990.376973032406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45990.376973032406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45990.376973032406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45990.376973032406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45990.376973032406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45990.376973032406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45990.376973032406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45990.376973032406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45990.376973032406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45990.376973032406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45990.376973032406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45990.376973032406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45990.376973032406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45990.376973032406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45990.376973032406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45990.376973032406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45990.376973032406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45990.376973032406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45990.376973032406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45990.376973032406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45990.376973032406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45990.376973032406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45990.376973032406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45990.376973032406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45990.376973032406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45990.376973032406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45990.376973032406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45990.376973032406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45990.376973032406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45990.376973032406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45990.376973032406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45990.376973032406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45990.376973032406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45990.376973032406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45990.376973032406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45990.376973032406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45990.376973032406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45990.376973032406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45990.376973032406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45990.376973032406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45990.376973032406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45990.376973032406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45990.376973032406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45990.376973032406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45990.376973032406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45990.376973032406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45990.376973032406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45990.376973032406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45990.376973032406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45990.376973032406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45990.376973032406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45990.376973032406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45990.376973032406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45990.376973032406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45990.376973032406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45990.376973032406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45990.376973032406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45990.376973032406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45990.376973032406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45990.376973032406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45990.376973032406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45990.376973032406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45990.376973032406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45990.376973032406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45990.376973032406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45990.376973032406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45990.376973032406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45990.376973032406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45990.376973032406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45990.376973032406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45990.376973032406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45990.376973032406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45990.376973032406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45990.376973032406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45990.376973032406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45990.376973032406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45990.376973032406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45990.376973032406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45990.376973032406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45990.376973032406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45990.376973032406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45990.376973032406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45990.376973032406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45990.376973032406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45990.376973032406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45990.376973032406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45990.376973032406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45990.376973032406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45990.376973032406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45990.376973032406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45990.376973032406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45990.376973032406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45990.376973032406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45990.376973032406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45990.376973032406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45990.376973032406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45990.376973032406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45990.376973032406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45990.376973032406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45990.376973032406</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286.89625543980947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0.18530636573996162</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1.6556365735596046E-2</v>
      </c>
      <c r="H4" s="92">
        <v>45990.084930555553</v>
      </c>
      <c r="I4" s="110" t="str">
        <f>IFERROR(VLOOKUP(D4,DB!A:F,6,0),"")</f>
        <v>SCECO</v>
      </c>
      <c r="J4" s="110" t="str">
        <f>IFERROR(VLOOKUP(D4,DB!A:G,7,0),"")</f>
        <v>Dead</v>
      </c>
      <c r="K4" s="94" t="s">
        <v>39204</v>
      </c>
      <c r="L4" s="88" t="str">
        <f>IFERROR(VLOOKUP(D4,DB!A:I,9,0),"")</f>
        <v>Latis</v>
      </c>
    </row>
    <row r="5" spans="1:16" ht="15" customHeight="1">
      <c r="A5" s="110" t="s">
        <v>39205</v>
      </c>
      <c r="B5" s="110" t="str">
        <f>IFERROR(VLOOKUP(D5,DB!A:K,11,0),"")</f>
        <v>R4</v>
      </c>
      <c r="C5" s="90">
        <v>5</v>
      </c>
      <c r="D5" s="88" t="s">
        <v>30598</v>
      </c>
      <c r="E5" s="91" t="s">
        <v>39185</v>
      </c>
      <c r="F5" s="92">
        <v>45990.362500000003</v>
      </c>
      <c r="G5" s="93">
        <f t="shared" ca="1" si="0"/>
        <v>1.4473032402747776E-2</v>
      </c>
      <c r="H5" s="92">
        <v>45990.355462962965</v>
      </c>
      <c r="I5" s="110" t="str">
        <f>IFERROR(VLOOKUP(D5,DB!A:F,6,0),"")</f>
        <v>SCECO</v>
      </c>
      <c r="J5" s="110" t="str">
        <f>IFERROR(VLOOKUP(D5,DB!A:G,7,0),"")</f>
        <v>Vandalized</v>
      </c>
      <c r="K5" s="94" t="s">
        <v>39206</v>
      </c>
      <c r="L5" s="88" t="str">
        <f>IFERROR(VLOOKUP(D5,DB!A:I,9,0),"")</f>
        <v>Latis</v>
      </c>
    </row>
    <row r="6" spans="1:16" ht="15" customHeight="1">
      <c r="A6" s="110"/>
      <c r="B6" s="110" t="str">
        <f>IFERROR(VLOOKUP(D6,DB!A:K,11,0),"")</f>
        <v/>
      </c>
      <c r="C6" s="90"/>
      <c r="D6" s="88"/>
      <c r="E6" s="91"/>
      <c r="F6" s="92"/>
      <c r="G6" s="93">
        <f t="shared" ca="1" si="0"/>
        <v>45990.376973032406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45990.376973032406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45990.376973032406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45990.376973032406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45990.376973032406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45990.376973032406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45990.376973032406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45990.376973032406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45990.376973032406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45990.376973032406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45990.376973032406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45990.376973032406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45990.376973032406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45990.376973032406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45990.376973032406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45990.376973032406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45990.376973032406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45990.376973032406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45990.376973032406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45990.376973032406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45990.376973032406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45990.376973032406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45990.376973032406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45990.376973032406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45990.376973032406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45990.376973032406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45990.376973032406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45990.376973032406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45990.376973032406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45990.376973032406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45990.376973032406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45990.376973032406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45990.376973032406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45990.376973032406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45990.376973032406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45990.376973032406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45990.376973032406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45990.376973032406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45990.376973032406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45990.376973032406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45990.376973032406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45990.376973032406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45990.376973032406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45990.376973032406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45990.376973032406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45990.376973032406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45990.376973032406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45990.376973032406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45990.376973032406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45990.376973032406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45990.376973032406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45990.376973032406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45990.376973032406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45990.376973032406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45990.376973032406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45990.376973032406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45990.376973032406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45990.376973032406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45990.376973032406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45990.376973032406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45990.376973032406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45990.376973032406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45990.376973032406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45990.376973032406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45990.376973032406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45990.376973032406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45990.376973032406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45990.376973032406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45990.376973032406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45990.376973032406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45990.376973032406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45990.376973032406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45990.376973032406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45990.376973032406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45990.376973032406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45990.376973032406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45990.376973032406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45990.376973032406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45990.376973032406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45990.376973032406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45990.376973032406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45990.376973032406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45990.376973032406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45990.376973032406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45990.376973032406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45990.376973032406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45990.376973032406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45990.376973032406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45990.376973032406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45990.376973032406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45990.376973032406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45990.376973032406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45990.376973032406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45990.376973032406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45990.376973032406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45990.376973032406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45990.376973032406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45990.376973032406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45990.376973032406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45990.376973032406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45990.376973032406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45990.376973032406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45990.376973032406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45990.376973032406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45990.376973032406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45990.376973032406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45990.376973032406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45990.376973032406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45990.376973032406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45990.376973032406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45990.376973032406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45990.376973032406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45990.376973032406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45990.376973032406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45990.376973032406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45990.376973032406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45990.376973032406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45990.376973032406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45990.376973032406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45990.376973032406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45990.376973032406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45990.376973032406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45990.376973032406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45990.376973032406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45990.376973032406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45990.376973032406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45990.376973032406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45990.376973032406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45990.376973032406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45990.376973032406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45990.376973032406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45990.376973032406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45990.376973032406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45990.376973032406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45990.376973032406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45990.376973032406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45990.376973032406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45990.376973032406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45990.376973032406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45990.376973032406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45990.376973032406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45990.376973032406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45990.376973032406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45990.376973032406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45990.376973032406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45990.376973032406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45990.376973032406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45990.376973032406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45990.376973032406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45990.376973032406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45990.376973032406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45990.376973032406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45990.376973032406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45990.376973032406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45990.376973032406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45990.376973032406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45990.376973032406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45990.376973032406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45990.376973032406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45990.376973032406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45990.376973032406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45990.376973032406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45990.376973032406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45990.376973032406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45990.376973032406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45990.376973032406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45990.376973032406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45990.376973032406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45990.376973032406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45990.376973032406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45990.376973032406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45990.376973032406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45990.376973032406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45990.376973032406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45990.376973032406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45990.376973032406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45990.376973032406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45990.376973032406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45990.376973032406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45990.376973032406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45990.376973032406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45990.376973032406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45990.376973032406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45990.376973032406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45990.376973032406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45990.376973032406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45990.376973032406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45990.376973032406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45990.376973032406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45990.376973032406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45990.376973032406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45990.376973032406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45990.376973032406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45990.376973032406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45990.376973032406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45990.376973032406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45990.376973032406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45990.376973032406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45990.376973032406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45990.376973032406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45990.376973032406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45990.376973032406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45990.376973032406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45990.376973032406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45990.376973032406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45990.376973032406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45990.376973032406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45990.376973032406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45990.376973032406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45990.376973032406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45990.376973032406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45990.376973032406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45990.376973032406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45990.376973032406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45990.376973032406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45990.376973032406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45990.376973032406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45990.376973032406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45990.376973032406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45990.376973032406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45990.376973032406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45990.376973032406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45990.376973032406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45990.376973032406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45990.376973032406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45990.376973032406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45990.376973032406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45990.376973032406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45990.376973032406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45990.376973032406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45990.376973032406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45990.376973032406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45990.376973032406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45990.376973032406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45990.376973032406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45990.376973032406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45990.376973032406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45990.376973032406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45990.376973032406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45990.376973032406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45990.376973032406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45990.376973032406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45990.376973032406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45990.376973032406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45990.376973032406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45990.376973032406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45990.376973032406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45990.376973032406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45990.376973032406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45990.376973032406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45990.376973032406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45990.376973032406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45990.376973032406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45990.376973032406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45990.376973032406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45990.376973032406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45990.376973032406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45990.376973032406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45990.376973032406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45990.376973032406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45990.376973032406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45990.376973032406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45990.376973032406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45990.376973032406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45990.376973032406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45990.376973032406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45990.376973032406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45990.376973032406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45990.376973032406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45990.376973032406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45990.376973032406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45990.376973032406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45990.376973032406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45990.376973032406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45990.376973032406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45990.376973032406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45990.376973032406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45990.376973032406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45990.376973032406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45990.376973032406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45990.376973032406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45990.376973032406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45990.376973032406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45990.376973032406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45990.376973032406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45990.376973032406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45990.376973032406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45990.376973032406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45990.376973032406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45990.376973032406</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98.544912847217347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64.188095717589022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41.715861921293254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9.0036744212920894</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0.42506331018375931</v>
      </c>
      <c r="H6" s="38">
        <v>45989.971354166664</v>
      </c>
      <c r="I6" s="37" t="str">
        <f>IFERROR(VLOOKUP(D6,DB!A:F,6,0),"")</f>
        <v>SCECO</v>
      </c>
      <c r="J6" s="37" t="str">
        <f>IFERROR(VLOOKUP(D6,DB!A:G,7,0),"")</f>
        <v>Dead</v>
      </c>
      <c r="K6" s="37" t="s">
        <v>39216</v>
      </c>
      <c r="L6" s="37" t="str">
        <f>IFERROR(VLOOKUP(D6,DB!A:I,9,0),"")</f>
        <v>Latis</v>
      </c>
    </row>
    <row r="7" spans="1:13">
      <c r="A7" s="37"/>
      <c r="B7" s="37" t="str">
        <f>IFERROR(VLOOKUP(D7,DB!A:K,11,0),"")</f>
        <v/>
      </c>
      <c r="C7" s="37"/>
      <c r="D7" s="106"/>
      <c r="E7" s="37"/>
      <c r="F7" s="38"/>
      <c r="G7" s="138">
        <f ca="1">IFERROR(NOW()-F7,"")</f>
        <v>45990.376973032406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45990.376973032406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45990.376973032406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45990.376973032406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45990.376973032406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45990.376973032406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45990.376973032406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45990.376973032406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45990.376973032406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45990.376973032406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45990.376973032406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45990.376973032406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45990.376973032406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45990.376973032406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45990.376973032406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45990.376973032406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45990.376973032406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45990.376973032406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45990.376973032406</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45990.376973032406</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45990.376973032406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45990.376973032406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45990.376973032406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45990.376973032406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45990.376973032406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45990.376973032406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45990.376973032406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45990.376973032406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45990.376973032406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45990.376973032406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45990.376973032406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45990.376973032406</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45990.376973032406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45990.376973032406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45990.376973032406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45990.376973032406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45990.376973032406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45990.376973032406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45990.376973032406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45990.376973032406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45990.376973032406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45990.376973032406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45990.376973032406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45990.376973032406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45990.376973032406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45990.376973032406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45990.376973032406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45990.376973032406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45990.376973032406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45990.376973032406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45990.376973032406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45990.376973032406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45990.376973032406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45990.376973032406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45990.376973032406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45990.376973032406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45990.376973032406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45990.376973032406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45990.376973032406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45990.376973032406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45990.376973032406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45990.376973032406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45990.376973032406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45990.376973032406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45990.376973032406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45990.376973032406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45990.376973032406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45990.376973032406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45990.376973032406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45990.376973032406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45990.376973032406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45990.376973032406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45990.376973032406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45990.376973032406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45990.376973032406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45990.376973032406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45990.376973032406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45990.376973032406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45990.376973032406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45990.376973032406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45990.376973032406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45990.376973032406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45990.376973032406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45990.376973032406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45990.376973032406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45990.376973032406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45990.376973032406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45990.376973032406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45990.376973032406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45990.376973032406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45990.376973032406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45990.376973032406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45990.376973032406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45990.376973032406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45990.376973032406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45990.376973032406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45990.376973032406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45990.376973032406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45990.376973032406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45990.376973032406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45990.376973032406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45990.376973032406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45990.376973032406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45990.376973032406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45990.376973032406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45990.376973032406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45990.376973032406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45990.376973032406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45990.376973032406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45990.376973032406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45990.376973032406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45990.376973032406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45990.376973032406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45990.376973032406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45990.376973032406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45990.376973032406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45990.376973032406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45990.376973032406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45990.376973032406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45990.376973032406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45990.376973032406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45990.376973032406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45990.376973032406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45990.376973032406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45990.376973032406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45990.376973032406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45990.376973032406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45990.376973032406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45990.376973032406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45990.376973032406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45990.376973032406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45990.376973032406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45990.376973032406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45990.376973032406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45990.376973032406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45990.376973032406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45990.376973032406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45990.376973032406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45990.376973032406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45990.376973032406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45990.376973032406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45990.376973032406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45990.376973032406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45990.376973032406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45990.376973032406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45990.376973032406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45990.376973032406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45990.376973032406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45990.376973032406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45990.376973032406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45990.376973032406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45990.376973032406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45990.376973032406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45990.376973032406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45990.376973032406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45990.376973032406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45990.376973032406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45990.376973032406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45990.376973032406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45990.376973032406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45990.376973032406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45990.376973032406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45990.376973032406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45990.376973032406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45990.376973032406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45990.376973032406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45990.376973032406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45990.376973032406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45990.376973032406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45990.376973032406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45990.376973032406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45990.376973032406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45990.376973032406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45990.376973032406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45990.376973032406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45990.376973032406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45990.376973032406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45990.376973032406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45990.376973032406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45990.376973032406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45990.376973032406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45990.376973032406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45990.376973032406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45990.376973032406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45990.376973032406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45990.376973032406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45990.376973032406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45990.376973032406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45990.376973032406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45990.376973032406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45990.376973032406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45990.376973032406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45990.376973032406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45990.376973032406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45990.376973032406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45990.376973032406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45990.376973032406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45990.376973032406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45990.376973032406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45990.376973032406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45990.376973032406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45990.376973032406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45990.376973032406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45990.376973032406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45990.376973032406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45990.376973032406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45990.376973032406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45990.376973032406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45990.376973032406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45990.376973032406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45990.376973032406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45990.376973032406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45990.376973032406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45990.376973032406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45990.376973032406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45990.376973032406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45990.376973032406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45990.376973032406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45990.376973032406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45990.376973032406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45990.376973032406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45990.376973032406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45990.376973032406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45990.376973032406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45990.376973032406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45990.376973032406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45990.376973032406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45990.376973032406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45990.376973032406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45990.376973032406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45990.376973032406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45990.376973032406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45990.376973032406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45990.376973032406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45990.376973032406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45990.376973032406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45990.376973032406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45990.376973032406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45990.376973032406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45990.376973032406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45990.376973032406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45990.376973032406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45990.376973032406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45990.376973032406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45990.376973032406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45990.376973032406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45990.376973032406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45990.376973032406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45990.376973032406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45990.376973032406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45990.376973032406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45990.376973032406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45990.376973032406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45990.376973032406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45990.376973032406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45990.376973032406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45990.376973032406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45990.376973032406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45990.376973032406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45990.376973032406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45990.376973032406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45990.376973032406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45990.376973032406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45990.376973032406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45990.376973032406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45990.376973032406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45990.376973032406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45990.376973032406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45990.376973032406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45990.376973032406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45990.376973032406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45990.376973032406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45990.376973032406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45990.376973032406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45990.376973032406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45990.376973032406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45990.376973032406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45990.376973032406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45990.376973032406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45990.376973032406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45990.376973032406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45990.376973032406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45990.376973032406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45990.376973032406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45990.376973032406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45990.376973032406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45990.376973032406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45990.376973032406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45990.376973032406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45990.376973032406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45990.376973032406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45990.376973032406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45990.376973032406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45990.376973032406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45990.376973032406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45990.376973032406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45990.376973032406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45990.376973032406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45990.376973032406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45990.376973032406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45990.376973032406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45990.376973032406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45990.376973032406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45990.376973032406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45990.376973032406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45990.376973032406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45990.376973032406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45990.376973032406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45990.376973032406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45990.376973032406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45990.376973032406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45990.376973032406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45990.376973032406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45990.376973032406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45990.376973032406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45990.376973032406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45990.376973032406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45990.376973032406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45990.376973032406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45990.376973032406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45990.376973032406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45990.376973032406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45990.376973032406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45990.376973032406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45990.376973032406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45990.376973032406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45990.376973032406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45990.376973032406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45990.376973032406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45990.376973032406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45990.376973032406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45990.376973032406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45990.376973032406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45990.376973032406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45990.376973032406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45990.376973032406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45990.376973032406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45990.376973032406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45990.376973032406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45990.376973032406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45990.376973032406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45990.376973032406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45990.376973032406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45990.376973032406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45990.376973032406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45990.376973032406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45990.376973032406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45990.376973032406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45990.376973032406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45990.376973032406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45990.376973032406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45990.376973032406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45990.376973032406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45990.376973032406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45990.376973032406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45990.376973032406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45990.376973032406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45990.376973032406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45990.376973032406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45990.376973032406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45990.376973032406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45990.376973032406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45990.376973032406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45990.376973032406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45990.376973032406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45990.376973032406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45990.376973032406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45990.376973032406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45990.376973032406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45990.376973032406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45990.376973032406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45990.376973032406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45990.376973032406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45990.376973032406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45990.376973032406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45990.376973032406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45990.376973032406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45990.376973032406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45990.376973032406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45990.376973032406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45990.376973032406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45990.376973032406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45990.376973032406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45990.376973032406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45990.376973032406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45990.376973032406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45990.376973032406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45990.376973032406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45990.376973032406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45990.376973032406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45990.376973032406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45990.376973032406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45990.376973032406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45990.376973032406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45990.376973032406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45990.376973032406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45990.376973032406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45990.376973032406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45990.376973032406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45990.376973032406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45990.376973032406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45990.376973032406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45990.376973032406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45990.376973032406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45990.376973032406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45990.376973032406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45990.376973032406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45990.376973032406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45990.376973032406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45990.376973032406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45990.376973032406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45990.376973032406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45990.376973032406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45990.376973032406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45990.376973032406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45990.376973032406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45990.376973032406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45990.376973032406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45990.376973032406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45990.376973032406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45990.376973032406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45990.376973032406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45990.376973032406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45990.376973032406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45990.376973032406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45990.376973032406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45990.376973032406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45990.376973032406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45990.376973032406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45990.376973032406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45990.376973032406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45990.376973032406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45990.376973032406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45990.376973032406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45990.376973032406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45990.376973032406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45990.376973032406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45990.376973032406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45990.376973032406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45990.376973032406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45990.376973032406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45990.376973032406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45990.376973032406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45990.376973032406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45990.376973032406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45990.376973032406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45990.376973032406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45990.376973032406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45990.376973032406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45990.376973032406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45990.376973032406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45990.376973032406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45990.376973032406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45990.376973032406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45990.376973032406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45990.376973032406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45990.376973032406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45990.376973032406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45990.376973032406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45990.376973032406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45990.376973032406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45990.376973032406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45990.376973032406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45990.376973032406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45990.376973032406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45990.376973032406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45990.376973032406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45990.376973032406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45990.376973032406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45990.376973032406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45990.376973032406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45990.376973032406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45990.376973032406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45990.376973032406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45990.376973032406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45990.376973032406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45990.376973032406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45990.376973032406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45990.376973032406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45990.376973032406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45990.376973032406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45990.376973032406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45990.376973032406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45990.376973032406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45990.376973032406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45990.376973032406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45990.376973032406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45990.376973032406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45990.376973032406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45990.376973032406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45990.376973032406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45990.376973032406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45990.376973032406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45990.376973032406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45990.376973032406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45990.376973032406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45990.376973032406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45990.376973032406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45990.376973032406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45990.376973032406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45990.376973032406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45990.376973032406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45990.376973032406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45990.376973032406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45990.376973032406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45990.376973032406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45990.376973032406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45990.376973032406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45990.376973032406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45990.376973032406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45990.376973032406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45990.376973032406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45990.376973032406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45990.376973032406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45990.376973032406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45990.376973032406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45990.376973032406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45990.376973032406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45990.376973032406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45990.376973032406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45990.376973032406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45990.376973032406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45990.376973032406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