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87" documentId="120_S{2AC9BD13-BADA-5192-A53E-5A8FF88502F6}" xr6:coauthVersionLast="47" xr6:coauthVersionMax="47" xr10:uidLastSave="{659AAFAD-A1A0-4BE5-8FC5-C4FE502BCB68}"/>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<sst xmlns="http://schemas.openxmlformats.org/spreadsheetml/2006/main" count="181604" uniqueCount="39217">
  <si>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</si>
  <si>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</si>
  <si>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</si>
  <si>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</si>
  <si>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</si>
  <si>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</si>
  <si>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</si>
  <si>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</si>
  <si>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</si>
  <si>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</si>
  <si>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</si>
  <si>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</si>
  <si>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</si>
  <si>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</si>
  <si>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</si>
  <si>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</si>
  <si>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</si>
  <si>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</si>
  <si>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</si>
  <si>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</si>
  <si>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</si>
  <si>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</si>
  <si>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</si>
  <si>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</si>
  <si>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</si>
  <si>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</si>
  <si>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</si>
  <si>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</si>
  <si>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</si>
  <si>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</si>
  <si>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</si>
  <si>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</si>
  <si>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</si>
  <si>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</si>
  <si>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</si>
  <si>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</si>
  <si>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</si>
  <si>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</si>
  <si>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</si>
  <si>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</si>
  <si>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</si>
  <si>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</si>
  <si>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</si>
  <si>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</si>
  <si>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</si>
  <si>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</si>
  <si>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</si>
  <si>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</si>
  <si>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</si>
  <si>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</si>
  <si>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</si>
  <si>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</si>
  <si>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</si>
  <si>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</si>
  <si>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</si>
  <si>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</si>
  <si>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</si>
  <si>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</si>
  <si>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</si>
  <si>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</si>
  <si>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</si>
  <si>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</si>
  <si>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</si>
  <si>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</si>
  <si>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</si>
  <si>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</si>
  <si>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</si>
  <si>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</si>
  <si>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</si>
  <si>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</si>
  <si>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</si>
  <si>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</si>
  <si>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</si>
  <si>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</si>
  <si>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</si>
  <si>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</si>
  <si>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</si>
  <si>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</si>
  <si>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</si>
  <si>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</si>
  <si>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</si>
  <si>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</si>
  <si>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</si>
  <si>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</si>
  <si>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</si>
  <si>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</si>
  <si>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</si>
  <si>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</si>
  <si>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</si>
  <si>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</si>
  <si>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</si>
  <si>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</si>
  <si>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</si>
  <si>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</si>
  <si>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</si>
  <si>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</si>
  <si>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</si>
  <si>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</si>
  <si>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</si>
  <si>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</si>
  <si>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</si>
  <si>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</si>
  <si>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</si>
  <si>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</si>
  <si>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</si>
  <si>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</si>
  <si>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</si>
  <si>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</si>
  <si>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</si>
  <si>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</si>
  <si>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</si>
  <si>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</si>
  <si>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</si>
  <si>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</si>
  <si>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</si>
  <si>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</si>
  <si>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</si>
  <si>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</si>
  <si>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</si>
  <si>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</si>
  <si>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</si>
  <si>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</si>
  <si>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</si>
  <si>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</si>
  <si>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</si>
  <si>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</si>
  <si>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</si>
  <si>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</si>
  <si>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</si>
  <si>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</si>
  <si>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</si>
  <si>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</si>
  <si>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</si>
  <si>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</si>
  <si>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</si>
  <si>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</si>
  <si>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</si>
  <si>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</si>
  <si>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</si>
  <si>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</si>
  <si>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</si>
  <si>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</si>
  <si>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</si>
  <si>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</si>
  <si>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</si>
  <si>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</si>
  <si>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</si>
  <si>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</si>
  <si>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</si>
  <si>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</si>
  <si>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</si>
  <si>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</si>
  <si>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</si>
  <si>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</si>
  <si>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</si>
  <si>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</si>
  <si>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</si>
  <si>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</si>
  <si>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</si>
  <si>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</si>
  <si>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</si>
  <si>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</si>
  <si>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</si>
  <si>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</si>
  <si>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</si>
  <si>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</si>
  <si>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</si>
  <si>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</si>
  <si>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</si>
  <si>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</si>
  <si>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</si>
  <si>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</si>
  <si>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</si>
  <si>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</si>
  <si>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</si>
  <si>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</si>
  <si>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</si>
  <si>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</si>
  <si>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</si>
  <si>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</si>
  <si>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</si>
  <si>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</si>
  <si>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</si>
  <si>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</si>
  <si>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</si>
  <si>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</si>
  <si>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</si>
  <si>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</si>
  <si>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</si>
  <si>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</si>
  <si>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</si>
  <si>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</si>
  <si>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</si>
  <si>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</si>
  <si>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</si>
  <si>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</si>
  <si>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</si>
  <si>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</si>
  <si>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</si>
  <si>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</si>
  <si>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</si>
  <si>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</si>
  <si>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</si>
  <si>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</si>
  <si>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</si>
  <si>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</si>
  <si>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</si>
  <si>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</si>
  <si>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</si>
  <si>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</si>
  <si>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</si>
  <si>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</si>
  <si>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</si>
  <si>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</si>
  <si>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</si>
  <si>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</si>
  <si>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</si>
  <si>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</si>
  <si>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</si>
  <si>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</si>
  <si>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</si>
  <si>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</si>
  <si>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</si>
  <si>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</si>
  <si>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</si>
  <si>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</si>
  <si>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</si>
  <si>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</si>
  <si>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</si>
  <si>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</si>
  <si>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</si>
  <si>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</si>
  <si>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</si>
  <si>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</si>
  <si>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</si>
  <si>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</si>
  <si>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</si>
  <si>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</si>
  <si>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</si>
  <si>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</si>
  <si>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</si>
  <si>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</si>
  <si>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</si>
  <si>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</si>
  <si>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</si>
  <si>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</si>
  <si>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</si>
  <si>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</si>
  <si>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</si>
  <si>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</si>
  <si>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</si>
  <si>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</si>
  <si>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</si>
  <si>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</si>
  <si>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</si>
  <si>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</si>
  <si>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</si>
  <si>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</si>
  <si>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</si>
  <si>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</si>
  <si>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</si>
  <si>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</si>
  <si>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</si>
  <si>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</si>
  <si>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</si>
  <si>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</si>
  <si>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</si>
  <si>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</si>
  <si>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</si>
  <si>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</si>
  <si>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</si>
  <si>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</si>
  <si>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</si>
  <si>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</si>
  <si>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</si>
  <si>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</si>
  <si>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</si>
  <si>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</si>
  <si>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</si>
  <si>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</si>
  <si>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</si>
  <si>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</si>
  <si>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</si>
  <si>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</si>
  <si>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</si>
  <si>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</si>
  <si>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</si>
  <si>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</si>
  <si>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</si>
  <si>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</si>
  <si>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</si>
  <si>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</si>
  <si>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</si>
  <si>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</si>
  <si>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</si>
  <si>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</si>
  <si>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</si>
  <si>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</si>
  <si>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</si>
  <si>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</si>
  <si>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</si>
  <si>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</si>
  <si>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</si>
  <si>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</si>
  <si>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</si>
  <si>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</si>
  <si>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</si>
  <si>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</si>
  <si>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</si>
  <si>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</si>
  <si>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</si>
  <si>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</si>
  <si>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</si>
  <si>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</si>
  <si>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</si>
  <si>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</si>
  <si>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</si>
  <si>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</si>
  <si>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</si>
  <si>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</si>
  <si>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</si>
  <si>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</si>
  <si>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</si>
  <si>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</si>
  <si>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</si>
  <si>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</si>
  <si>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</si>
  <si>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</si>
  <si>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</si>
  <si>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</si>
  <si>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</si>
  <si>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</si>
  <si>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</si>
  <si>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</si>
  <si>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</si>
  <si>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</si>
  <si>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</si>
  <si>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</si>
  <si>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</si>
  <si>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</si>
  <si>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</si>
  <si>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</si>
  <si>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</si>
  <si>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</si>
  <si>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</si>
  <si>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</si>
  <si>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</si>
  <si>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</si>
  <si>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</si>
  <si>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</si>
  <si>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</si>
  <si>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</si>
  <si>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</si>
  <si>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</si>
  <si>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</si>
  <si>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</si>
  <si>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</si>
  <si>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</si>
  <si>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</si>
  <si>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</si>
  <si>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</si>
  <si>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</si>
  <si>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</si>
  <si>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</si>
  <si>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</si>
  <si>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</si>
  <si>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</si>
  <si>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</si>
  <si>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</si>
  <si>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</si>
  <si>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</si>
  <si>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</si>
  <si>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</si>
  <si>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</si>
  <si>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</si>
  <si>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</si>
  <si>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</si>
  <si>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</si>
  <si>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</si>
  <si>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</si>
  <si>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</si>
  <si>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</si>
  <si>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</si>
  <si>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</si>
  <si>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</si>
  <si>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</si>
  <si>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</si>
  <si>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</si>
  <si>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</si>
  <si>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</si>
  <si>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</si>
  <si>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</si>
  <si>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</si>
  <si>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</si>
  <si>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</si>
  <si>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</si>
  <si>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</si>
  <si>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</si>
  <si>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</si>
  <si>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</si>
  <si>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</si>
  <si>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</si>
  <si>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</si>
  <si>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</si>
  <si>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</si>
  <si>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</si>
  <si>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</si>
  <si>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</si>
  <si>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</si>
  <si>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</si>
  <si>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</si>
  <si>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</si>
  <si>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</si>
  <si>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</si>
  <si>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</si>
  <si>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</si>
  <si>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</si>
  <si>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</si>
  <si>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</si>
  <si>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</si>
  <si>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</si>
  <si>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</si>
  <si>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</si>
  <si>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</si>
  <si>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</si>
  <si>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</si>
  <si>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</si>
  <si>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</si>
  <si>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</si>
  <si>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</si>
  <si>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</si>
  <si>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</si>
  <si>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</si>
  <si>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</si>
  <si>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</si>
  <si>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</si>
  <si>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</si>
  <si>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</si>
  <si>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</si>
  <si>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</si>
  <si>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</si>
  <si>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</si>
  <si>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</si>
  <si>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</si>
  <si>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</si>
  <si>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</si>
  <si>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</si>
  <si>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</si>
  <si>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</si>
  <si>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</si>
  <si>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</si>
  <si>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</si>
  <si>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</si>
  <si>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</si>
  <si>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</si>
  <si>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</si>
  <si>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</si>
  <si>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</si>
  <si>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</si>
  <si>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</si>
  <si>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</si>
  <si>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</si>
  <si>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</si>
  <si>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</si>
  <si>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</si>
  <si>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</si>
  <si>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</si>
  <si>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</si>
  <si>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</si>
  <si>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</si>
  <si>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</si>
  <si>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</si>
  <si>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</si>
  <si>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</si>
  <si>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</si>
  <si>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</si>
  <si>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</si>
  <si>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</si>
  <si>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</si>
  <si>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</si>
  <si>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</si>
  <si>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</si>
  <si>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</si>
  <si>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</si>
  <si>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</si>
  <si>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</si>
  <si>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</si>
  <si>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</si>
  <si>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</si>
  <si>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</si>
  <si>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</si>
  <si>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</si>
  <si>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</si>
  <si>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</si>
  <si>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</si>
  <si>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</si>
  <si>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</si>
  <si>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</si>
  <si>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</si>
  <si>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</si>
  <si>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</si>
  <si>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</si>
  <si>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</si>
  <si>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</si>
  <si>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</si>
  <si>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</si>
  <si>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</si>
  <si>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</si>
  <si>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</si>
  <si>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</si>
  <si>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</si>
  <si>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</si>
  <si>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</si>
  <si>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</si>
  <si>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</si>
  <si>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</si>
  <si>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</si>
  <si>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</si>
  <si>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</si>
  <si>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</si>
  <si>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</si>
  <si>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</si>
  <si>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</si>
  <si>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</si>
  <si>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</si>
  <si>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</si>
  <si>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</si>
  <si>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</si>
  <si>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</si>
  <si>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</si>
  <si>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</si>
  <si>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</si>
  <si>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</si>
  <si>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</si>
  <si>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</si>
  <si>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</si>
  <si>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</si>
  <si>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</si>
  <si>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</si>
  <si>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</si>
  <si>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</si>
  <si>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</si>
  <si>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</si>
  <si>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</si>
  <si>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</si>
  <si>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</si>
  <si>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</si>
  <si>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</si>
  <si>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</si>
  <si>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</si>
  <si>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</si>
  <si>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</si>
  <si>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</si>
  <si>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</si>
  <si>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</si>
  <si>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</si>
  <si>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</si>
  <si>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</si>
  <si>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</si>
  <si>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</si>
  <si>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</si>
  <si>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</si>
  <si>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</si>
  <si>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</si>
  <si>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</si>
  <si>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</si>
  <si>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</si>
  <si>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</si>
  <si>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</si>
  <si>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</si>
  <si>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</si>
  <si>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</si>
  <si>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</si>
  <si>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</si>
  <si>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</si>
  <si>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</si>
  <si>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</si>
  <si>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</si>
  <si>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</si>
  <si>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</si>
  <si>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</si>
  <si>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</si>
  <si>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</si>
  <si>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</si>
  <si>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</si>
  <si>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</si>
  <si>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</si>
  <si>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</si>
  <si>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</si>
  <si>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</si>
  <si>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</si>
  <si>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</si>
  <si>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</si>
  <si>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</si>
  <si>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</si>
  <si>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</si>
  <si>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</si>
  <si>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</si>
  <si>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</si>
  <si>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</si>
  <si>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</si>
  <si>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</si>
  <si>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</si>
  <si>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</si>
  <si>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</si>
  <si>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</si>
  <si>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</si>
  <si>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</si>
  <si>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</si>
  <si>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</si>
  <si>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</si>
  <si>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</si>
  <si>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</si>
  <si>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</si>
  <si>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</si>
  <si>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</si>
  <si>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</si>
  <si>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</si>
  <si>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</si>
  <si>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</si>
  <si>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</si>
  <si>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</si>
  <si>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</si>
  <si>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</si>
  <si>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</si>
  <si>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</si>
  <si>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</si>
  <si>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</si>
  <si>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</si>
  <si>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</si>
  <si>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</si>
  <si>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</si>
  <si>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</si>
  <si>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</si>
  <si>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</si>
  <si>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</si>
  <si>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</si>
  <si>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</si>
  <si>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</si>
  <si>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</si>
  <si>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</si>
  <si>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</si>
  <si>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</si>
  <si>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</si>
  <si>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</si>
  <si>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</si>
  <si>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</si>
  <si>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</si>
  <si>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</si>
  <si>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</si>
  <si>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</si>
  <si>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</si>
  <si>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</si>
  <si>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</si>
  <si>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</si>
  <si>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</si>
  <si>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</si>
  <si>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</si>
  <si>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</si>
  <si>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</si>
  <si>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</si>
  <si>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</si>
  <si>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</si>
  <si>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</si>
  <si>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</si>
  <si>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</si>
  <si>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</si>
  <si>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</si>
  <si>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</si>
  <si>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</si>
  <si>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</si>
  <si>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</si>
  <si>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</si>
  <si>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</si>
  <si>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</si>
  <si>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</si>
  <si>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</si>
  <si>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</si>
  <si>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</si>
  <si>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</si>
  <si>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</si>
  <si>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</si>
  <si>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</si>
  <si>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</si>
  <si>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</si>
  <si>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</si>
  <si>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</si>
  <si>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</si>
  <si>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</si>
  <si>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</si>
  <si>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</si>
  <si>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</si>
  <si>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</si>
  <si>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</si>
  <si>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</si>
  <si>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</si>
  <si>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</si>
  <si>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</si>
  <si>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</si>
  <si>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</si>
  <si>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</si>
  <si>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</si>
  <si>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</si>
  <si>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</si>
  <si>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</si>
  <si>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</si>
  <si>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</si>
  <si>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</si>
  <si>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</si>
  <si>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</si>
  <si>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</si>
  <si>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</si>
  <si>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</si>
  <si>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</si>
  <si>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</si>
  <si>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</si>
  <si>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</si>
  <si>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</si>
  <si>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</si>
  <si>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</si>
  <si>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</si>
  <si>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</si>
  <si>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</si>
  <si>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</si>
  <si>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</si>
  <si>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</si>
  <si>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</si>
  <si>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</si>
  <si>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</si>
  <si>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</si>
  <si>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</si>
  <si>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</si>
  <si>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</si>
  <si>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</si>
  <si>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</si>
  <si>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</si>
  <si>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</si>
  <si>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</si>
  <si>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</si>
  <si>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</si>
  <si>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</si>
  <si>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</si>
  <si>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</si>
  <si>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</si>
  <si>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</si>
  <si>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</si>
  <si>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</si>
  <si>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</si>
  <si>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</si>
  <si>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</si>
  <si>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</si>
  <si>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</si>
  <si>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</si>
  <si>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</si>
  <si>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</si>
  <si>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</si>
  <si>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</si>
  <si>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</si>
  <si>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</si>
  <si>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</si>
  <si>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</si>
  <si>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</si>
  <si>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</si>
  <si>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</si>
  <si>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</si>
  <si>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</si>
  <si>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</si>
  <si>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</si>
  <si>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</si>
  <si>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</si>
  <si>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</si>
  <si>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</si>
  <si>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</si>
  <si>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</si>
  <si>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</si>
  <si>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</si>
  <si>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</si>
  <si>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</si>
  <si>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</si>
  <si>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</si>
  <si>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</si>
  <si>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</si>
  <si>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</si>
  <si>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</si>
  <si>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</si>
  <si>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</si>
  <si>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</si>
  <si>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</si>
  <si>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</si>
  <si>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</si>
  <si>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</si>
  <si>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</si>
  <si>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</si>
  <si>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</si>
  <si>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</si>
  <si>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</si>
  <si>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</si>
  <si>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</si>
  <si>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</si>
  <si>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</si>
  <si>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</si>
  <si>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</si>
  <si>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</si>
  <si>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</si>
  <si>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</si>
  <si>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</si>
  <si>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</si>
  <si>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</si>
  <si>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</si>
  <si>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</si>
  <si>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</si>
  <si>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</si>
  <si>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</si>
  <si>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</si>
  <si>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</si>
  <si>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</si>
  <si>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</si>
  <si>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</si>
  <si>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</si>
  <si>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</si>
  <si>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</si>
  <si>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</si>
  <si>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</si>
  <si>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</si>
  <si>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</si>
  <si>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</si>
  <si>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</si>
  <si>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</si>
  <si>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</si>
  <si>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</si>
  <si>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</si>
  <si>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</si>
  <si>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</si>
  <si>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</si>
  <si>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</si>
  <si>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</si>
  <si>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</si>
  <si>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</si>
  <si>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</si>
  <si>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</si>
  <si>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</si>
  <si>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</si>
  <si>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</si>
  <si>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</si>
  <si>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</si>
  <si>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</si>
  <si>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</si>
  <si>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</si>
  <si>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</si>
  <si>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</si>
  <si>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</si>
  <si>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</si>
  <si>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</si>
  <si>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</si>
  <si>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</si>
  <si>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</si>
  <si>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</si>
  <si>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</si>
  <si>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</si>
  <si>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</si>
  <si>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</si>
  <si>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</si>
  <si>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</si>
  <si>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</si>
  <si>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</si>
  <si>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</si>
  <si>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</si>
  <si>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</si>
  <si>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</si>
  <si>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</si>
  <si>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</si>
  <si>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</si>
  <si>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</si>
  <si>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</si>
  <si>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</si>
  <si>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</si>
  <si>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</si>
  <si>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</si>
  <si>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</si>
  <si>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</si>
  <si>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</si>
  <si>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</si>
  <si>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</si>
  <si>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</si>
  <si>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</si>
  <si>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</si>
  <si>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</si>
  <si>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</si>
  <si>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</si>
  <si>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</si>
  <si>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</si>
  <si>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</si>
  <si>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</si>
  <si>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</si>
  <si>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</si>
  <si>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</si>
  <si>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</si>
  <si>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</si>
  <si>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</si>
  <si>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</si>
  <si>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</si>
  <si>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</si>
  <si>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</si>
  <si>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</si>
  <si>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</si>
  <si>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</si>
  <si>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</si>
  <si>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</si>
  <si>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</si>
  <si>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</si>
  <si>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</si>
  <si>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</si>
  <si>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</si>
  <si>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</si>
  <si>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</si>
  <si>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</si>
  <si>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</si>
  <si>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</si>
  <si>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</si>
  <si>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</si>
  <si>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</si>
  <si>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</si>
  <si>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</si>
  <si>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</si>
  <si>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</si>
  <si>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</si>
  <si>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</si>
  <si>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</si>
  <si>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</si>
  <si>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</si>
  <si>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</si>
  <si>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</si>
  <si>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</si>
  <si>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</si>
  <si>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</si>
  <si>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</si>
  <si>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</si>
  <si>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</si>
  <si>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</si>
  <si>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</si>
  <si>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</si>
  <si>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</si>
  <si>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</si>
  <si>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</si>
  <si>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</si>
  <si>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</si>
  <si>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</si>
  <si>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</si>
  <si>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</si>
  <si>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</si>
  <si>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</si>
  <si>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</si>
  <si>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</si>
  <si>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</si>
  <si>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</si>
  <si>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</si>
  <si>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</si>
  <si>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</si>
  <si>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</si>
  <si>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</si>
  <si>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</si>
  <si>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</si>
  <si>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</si>
  <si>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</si>
  <si>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</si>
  <si>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</si>
  <si>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</si>
  <si>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</si>
  <si>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</si>
  <si>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</si>
  <si>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</si>
  <si>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</si>
  <si>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</si>
  <si>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</si>
  <si>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</si>
  <si>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</si>
  <si>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</si>
  <si>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</si>
  <si>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</si>
  <si>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</si>
  <si>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</si>
  <si>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</si>
  <si>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</si>
  <si>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</si>
  <si>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</si>
  <si>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</si>
  <si>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</si>
  <si>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</si>
  <si>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</si>
  <si>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</si>
  <si>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</si>
  <si>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</si>
  <si>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</si>
  <si>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</si>
  <si>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</si>
  <si>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</si>
  <si>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</si>
  <si>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</si>
  <si>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</si>
  <si>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</si>
  <si>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</si>
  <si>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</si>
  <si>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</si>
  <si>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</si>
  <si>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</si>
  <si>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</si>
  <si>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</si>
  <si>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</si>
  <si>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</si>
  <si>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</si>
  <si>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</si>
  <si>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</si>
  <si>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</si>
  <si>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</si>
  <si>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</si>
  <si>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</si>
  <si>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</si>
  <si>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</si>
  <si>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</si>
  <si>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</si>
  <si>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</si>
  <si>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</si>
  <si>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</si>
  <si>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</si>
  <si>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</si>
  <si>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</si>
  <si>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</si>
  <si>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</si>
  <si>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</si>
  <si>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</si>
  <si>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</si>
  <si>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</si>
  <si>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</si>
  <si>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</si>
  <si>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</si>
  <si>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</si>
  <si>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</si>
  <si>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</si>
  <si>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</si>
  <si>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</si>
  <si>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</si>
  <si>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</si>
  <si>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</si>
  <si>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</si>
  <si>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</si>
  <si>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</si>
  <si>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</si>
  <si>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</si>
  <si>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</si>
  <si>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</si>
  <si>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</si>
  <si>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</si>
  <si>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</si>
  <si>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</si>
  <si>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</si>
  <si>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</si>
  <si>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</si>
  <si>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</si>
  <si>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</si>
  <si>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</si>
  <si>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</si>
  <si>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</si>
  <si>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</si>
  <si>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</si>
  <si>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</si>
  <si>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</si>
  <si>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</si>
  <si>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</si>
  <si>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</si>
  <si>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</si>
  <si>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</si>
  <si>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</si>
  <si>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</si>
  <si>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</si>
  <si>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</si>
  <si>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</si>
  <si>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</si>
  <si>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</si>
  <si>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</si>
  <si>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</si>
  <si>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</si>
  <si>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</si>
  <si>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</si>
  <si>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</si>
  <si>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</si>
  <si>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</si>
  <si>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</si>
  <si>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</si>
  <si>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</si>
  <si>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</si>
  <si>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</si>
  <si>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</si>
  <si>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</si>
  <si>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</si>
  <si>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</si>
  <si>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</si>
  <si>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</si>
  <si>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</si>
  <si>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</si>
  <si>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</si>
  <si>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</si>
  <si>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</si>
  <si>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</si>
  <si>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</si>
  <si>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</si>
  <si>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</si>
  <si>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</si>
  <si>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</si>
  <si>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</si>
  <si>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</si>
  <si>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</si>
  <si>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</si>
  <si>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</si>
  <si>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</si>
  <si>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</si>
  <si>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</si>
  <si>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</si>
  <si>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</si>
  <si>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</si>
  <si>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</si>
  <si>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</si>
  <si>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</si>
  <si>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</si>
  <si>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</si>
  <si>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</si>
  <si>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</si>
  <si>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</si>
  <si>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</si>
  <si>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</si>
  <si>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</si>
  <si>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</si>
  <si>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</si>
  <si>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</si>
  <si>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</si>
  <si>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</si>
  <si>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</si>
  <si>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</si>
  <si>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</si>
  <si>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</si>
  <si>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</si>
  <si>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</si>
  <si>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</si>
  <si>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</si>
  <si>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</si>
  <si>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</si>
  <si>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</si>
  <si>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</si>
  <si>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</si>
  <si>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</si>
  <si>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</si>
  <si>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</si>
  <si>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</si>
  <si>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</si>
  <si>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</si>
  <si>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</si>
  <si>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</si>
  <si>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</si>
  <si>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</si>
  <si>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</si>
  <si>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</si>
  <si>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</si>
  <si>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</si>
  <si>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</si>
  <si>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</si>
  <si>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</si>
  <si>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</si>
  <si>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</si>
  <si>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</si>
  <si>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</si>
  <si>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</si>
  <si>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</si>
  <si>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</si>
  <si>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</si>
  <si>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</si>
  <si>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</si>
  <si>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</si>
  <si>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</si>
  <si>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</si>
  <si>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</si>
  <si>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</si>
  <si>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</si>
  <si>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</si>
  <si>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</si>
  <si>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</si>
  <si>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</si>
  <si>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</si>
  <si>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</si>
  <si>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</si>
  <si>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</si>
  <si>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</si>
  <si>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</si>
  <si>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</si>
  <si>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</si>
  <si>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</si>
  <si>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</si>
  <si>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</si>
  <si>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</si>
  <si>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</si>
  <si>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</si>
  <si>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</si>
  <si>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</si>
  <si>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</si>
  <si>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</si>
  <si>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</si>
  <si>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</si>
  <si>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</si>
  <si>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</si>
  <si>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</si>
  <si>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</si>
  <si>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</si>
  <si>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</si>
  <si>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</si>
  <si>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</si>
  <si>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</si>
  <si>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</si>
  <si>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</si>
  <si>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</si>
  <si>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</si>
  <si>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</si>
  <si>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</si>
  <si>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</si>
  <si>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</si>
  <si>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</si>
  <si>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</si>
  <si>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</si>
  <si>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</si>
  <si>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</si>
  <si>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</si>
  <si>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</si>
  <si>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</si>
  <si>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</si>
  <si>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</si>
  <si>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</si>
  <si>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</si>
  <si>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</si>
  <si>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</si>
  <si>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</si>
  <si>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</si>
  <si>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</si>
  <si>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</si>
  <si>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</si>
  <si>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</si>
  <si>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</si>
  <si>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</si>
  <si>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</si>
  <si>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</si>
  <si>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</si>
  <si>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</si>
  <si>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</si>
  <si>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</si>
  <si>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</si>
  <si>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</si>
  <si>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</si>
  <si>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</si>
  <si>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</si>
  <si>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</si>
  <si>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</si>
  <si>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</si>
  <si>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</si>
  <si>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</si>
  <si>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</si>
  <si>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</si>
  <si>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</si>
  <si>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</si>
  <si>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</si>
  <si>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</si>
  <si>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</si>
  <si>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</si>
  <si>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</si>
  <si>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</si>
  <si>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</si>
  <si>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</si>
  <si>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</si>
  <si>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</si>
  <si>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</si>
  <si>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</si>
  <si>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</si>
  <si>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</si>
  <si>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</si>
  <si>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</si>
  <si>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</si>
  <si>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</si>
  <si>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</si>
  <si>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</si>
  <si>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</si>
  <si>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</si>
  <si>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</si>
  <si>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</si>
  <si>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</si>
  <si>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</si>
  <si>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</si>
  <si>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</si>
  <si>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</si>
  <si>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</si>
  <si>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</si>
  <si>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</si>
  <si>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</si>
  <si>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</si>
  <si>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</si>
  <si>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</si>
  <si>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</si>
  <si>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</si>
  <si>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</si>
  <si>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</si>
  <si>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</si>
  <si>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</si>
  <si>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</si>
  <si>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</si>
  <si>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</si>
  <si>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</si>
  <si>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</si>
  <si>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</si>
  <si>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</si>
  <si>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</si>
  <si>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</si>
  <si>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</si>
  <si>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</si>
  <si>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</si>
  <si>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</si>
  <si>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</si>
  <si>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</si>
  <si>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</si>
  <si>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</si>
  <si>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</si>
  <si>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</si>
  <si>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</si>
  <si>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</si>
  <si>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</si>
  <si>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</si>
  <si>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</si>
  <si>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</si>
  <si>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</si>
  <si>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</si>
  <si>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</si>
  <si>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</si>
  <si>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</si>
  <si>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</si>
  <si>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</si>
  <si>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</si>
  <si>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</si>
  <si>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</si>
  <si>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</si>
  <si>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</si>
  <si>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</si>
  <si>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</si>
  <si>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</si>
  <si>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</si>
  <si>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</si>
  <si>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</si>
  <si>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</si>
  <si>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</si>
  <si>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</si>
  <si>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</si>
  <si>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</si>
  <si>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</si>
  <si>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</si>
  <si>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</si>
  <si>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</si>
  <si>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</si>
  <si>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</si>
  <si>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</si>
  <si>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</si>
  <si>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</si>
  <si>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</si>
  <si>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</si>
  <si>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</si>
  <si>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</si>
  <si>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</si>
  <si>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</si>
  <si>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</si>
  <si>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</si>
  <si>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</si>
  <si>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</si>
  <si>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</si>
  <si>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</si>
  <si>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</si>
  <si>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</si>
  <si>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</si>
  <si>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</si>
  <si>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</si>
  <si>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</si>
  <si>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</si>
  <si>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</si>
  <si>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</si>
  <si>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</si>
  <si>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</si>
  <si>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</si>
  <si>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</si>
  <si>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</si>
  <si>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</si>
  <si>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</si>
  <si>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</si>
  <si>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</si>
  <si>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</si>
  <si>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</si>
  <si>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</si>
  <si>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</si>
  <si>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</si>
  <si>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</si>
  <si>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</si>
  <si>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</si>
  <si>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</si>
  <si>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</si>
  <si>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</si>
  <si>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</si>
  <si>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</si>
  <si>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</si>
  <si>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</si>
  <si>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</si>
  <si>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</si>
  <si>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</si>
  <si>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</si>
  <si>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</si>
  <si>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</si>
  <si>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</si>
  <si>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</si>
  <si>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</si>
  <si>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</si>
  <si>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</si>
  <si>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</si>
  <si>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</si>
  <si>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</si>
  <si>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</si>
  <si>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</si>
  <si>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</si>
  <si>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</si>
  <si>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</si>
  <si>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</si>
  <si>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</si>
  <si>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</si>
  <si>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</si>
  <si>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</si>
  <si>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</si>
  <si>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</si>
  <si>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</si>
  <si>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</si>
  <si>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</si>
  <si>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</si>
  <si>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</si>
  <si>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</si>
  <si>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</si>
  <si>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</si>
  <si>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</si>
  <si>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</si>
  <si>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</si>
  <si>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</si>
  <si>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</si>
  <si>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</si>
  <si>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</si>
  <si>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</si>
  <si>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</si>
  <si>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</si>
  <si>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</si>
  <si>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</si>
  <si>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</si>
  <si>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</si>
  <si>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</si>
  <si>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</si>
  <si>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</si>
  <si>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</si>
  <si>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</si>
  <si>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</si>
  <si>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</si>
  <si>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</si>
  <si>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</si>
  <si>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</si>
  <si>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</si>
  <si>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</si>
  <si>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</si>
  <si>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</si>
  <si>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</si>
  <si>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</si>
  <si>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</si>
  <si>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</si>
  <si>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</si>
  <si>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</si>
  <si>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</si>
  <si>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</si>
  <si>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</si>
  <si>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</si>
  <si>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</si>
  <si>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</si>
  <si>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</si>
  <si>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</si>
  <si>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</si>
  <si>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</si>
  <si>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</si>
  <si>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</si>
  <si>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</si>
  <si>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</si>
  <si>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</si>
  <si>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</si>
  <si>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</si>
  <si>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</si>
  <si>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</si>
  <si>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</si>
  <si>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</si>
  <si>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</si>
  <si>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</si>
  <si>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</si>
  <si>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</si>
  <si>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</si>
  <si>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</si>
  <si>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</si>
  <si>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</si>
  <si>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</si>
  <si>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</si>
  <si>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</si>
  <si>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</si>
  <si>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</si>
  <si>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</si>
  <si>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</si>
  <si>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</si>
  <si>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</si>
  <si>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</si>
  <si>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</si>
  <si>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</si>
  <si>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</si>
  <si>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</si>
  <si>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</si>
  <si>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</si>
  <si>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</si>
  <si>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</si>
  <si>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</si>
  <si>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</si>
  <si>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</si>
  <si>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</si>
  <si>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</si>
  <si>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</si>
  <si>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</si>
  <si>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</si>
  <si>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</si>
  <si>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</si>
  <si>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</si>
  <si>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</si>
  <si>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</si>
  <si>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</si>
  <si>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</si>
  <si>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</si>
  <si>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</si>
  <si>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</si>
  <si>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</si>
  <si>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</si>
  <si>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</si>
  <si>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</si>
  <si>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</si>
  <si>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</si>
  <si>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</si>
  <si>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</si>
  <si>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</si>
  <si>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</si>
  <si>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</si>
  <si>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</si>
  <si>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</si>
  <si>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</si>
  <si>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</si>
  <si>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</si>
  <si>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</si>
  <si>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</si>
  <si>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</si>
  <si>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</si>
  <si>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</si>
  <si>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</si>
  <si>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</si>
  <si>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</si>
  <si>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</si>
  <si>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</si>
  <si>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</si>
  <si>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</si>
  <si>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</si>
  <si>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</si>
  <si>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</si>
  <si>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</si>
  <si>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</si>
  <si>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</si>
  <si>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</si>
  <si>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</si>
  <si>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</si>
  <si>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</si>
  <si>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</si>
  <si>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</si>
  <si>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</si>
  <si>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</si>
  <si>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</si>
  <si>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</si>
  <si>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</si>
  <si>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</si>
  <si>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</si>
  <si>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</si>
  <si>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</si>
  <si>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</si>
  <si>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</si>
  <si>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</si>
  <si>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</si>
  <si>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</si>
  <si>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</si>
  <si>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</si>
  <si>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</si>
  <si>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</si>
  <si>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</si>
  <si>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</si>
  <si>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</si>
  <si>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</si>
  <si>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</si>
  <si>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</si>
  <si>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</si>
  <si>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</si>
  <si>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</si>
  <si>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</si>
  <si>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</si>
  <si>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</si>
  <si>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</si>
  <si>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</si>
  <si>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</si>
  <si>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</si>
  <si>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</si>
  <si>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</si>
  <si>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</si>
  <si>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</si>
  <si>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</si>
  <si>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</si>
  <si>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</si>
  <si>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</si>
  <si>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</si>
  <si>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</si>
  <si>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</si>
  <si>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</si>
  <si>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</si>
  <si>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</si>
  <si>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</si>
  <si>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</si>
  <si>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</si>
  <si>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</si>
  <si>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</si>
  <si>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</si>
  <si>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</si>
  <si>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</si>
  <si>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</si>
  <si>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</si>
  <si>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</si>
  <si>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</si>
  <si>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</si>
  <si>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</si>
  <si>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</si>
  <si>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</si>
  <si>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</si>
  <si>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</si>
  <si>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</si>
  <si>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</si>
  <si>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</si>
  <si>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</si>
  <si>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</si>
  <si>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</si>
  <si>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</si>
  <si>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</si>
  <si>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</si>
  <si>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</si>
  <si>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</si>
  <si>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</si>
  <si>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</si>
  <si>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</si>
  <si>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</si>
  <si>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</si>
  <si>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</si>
  <si>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</si>
  <si>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</si>
  <si>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</si>
  <si>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</si>
  <si>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</si>
  <si>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</si>
  <si>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</si>
  <si>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</si>
  <si>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</si>
  <si>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</si>
  <si>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</si>
  <si>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</si>
  <si>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</si>
  <si>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</si>
  <si>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</si>
  <si>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</si>
  <si>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</si>
  <si>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</si>
  <si>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</si>
  <si>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</si>
  <si>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</si>
  <si>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</si>
  <si>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</si>
  <si>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</si>
  <si>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</si>
  <si>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</si>
  <si>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</si>
  <si>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</si>
  <si>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</si>
  <si>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</si>
  <si>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</si>
  <si>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</si>
  <si>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</si>
  <si>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</si>
  <si>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</si>
  <si>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</si>
  <si>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</si>
  <si>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</si>
  <si>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</si>
  <si>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</si>
  <si>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</si>
  <si>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</si>
  <si>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</si>
  <si>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</si>
  <si>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</si>
  <si>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</si>
  <si>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</si>
  <si>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</si>
  <si>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</si>
  <si>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</si>
  <si>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</si>
  <si>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</si>
  <si>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</si>
  <si>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</si>
  <si>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</si>
  <si>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</si>
  <si>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</si>
  <si>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</si>
  <si>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</si>
  <si>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</si>
  <si>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</si>
  <si>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</si>
  <si>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</si>
  <si>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</si>
  <si>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</si>
  <si>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</si>
  <si>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</si>
  <si>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</si>
  <si>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</si>
  <si>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</si>
  <si>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</si>
  <si>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</si>
  <si>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</si>
  <si>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</si>
  <si>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</si>
  <si>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</si>
  <si>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</si>
  <si>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</si>
  <si>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</si>
  <si>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</si>
  <si>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</si>
  <si>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</si>
  <si>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</si>
  <si>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</si>
  <si>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</si>
  <si>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</si>
  <si>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</si>
  <si>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</si>
  <si>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</si>
  <si>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</si>
  <si>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</si>
  <si>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</si>
  <si>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</si>
  <si>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</si>
  <si>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</si>
  <si>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</si>
  <si>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</si>
  <si>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</si>
  <si>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</si>
  <si>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</si>
  <si>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</si>
  <si>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</si>
  <si>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</si>
  <si>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</si>
  <si>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</si>
  <si>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</si>
  <si>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</si>
  <si>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</si>
  <si>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</si>
  <si>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</si>
  <si>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</si>
  <si>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</si>
  <si>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</si>
  <si>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</si>
  <si>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</si>
  <si>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</si>
  <si>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</si>
  <si>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</si>
  <si>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</si>
  <si>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</si>
  <si>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</si>
  <si>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</si>
  <si>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</si>
  <si>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</si>
  <si>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</si>
  <si>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</si>
  <si>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</si>
  <si>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</si>
  <si>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</si>
  <si>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</si>
  <si>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</si>
  <si>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</si>
  <si>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</si>
  <si>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</si>
  <si>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</si>
  <si>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</si>
  <si>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</si>
  <si>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</si>
  <si>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</si>
  <si>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</si>
  <si>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</si>
  <si>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</si>
  <si>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</si>
  <si>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</si>
  <si>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</si>
  <si>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</si>
  <si>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</si>
  <si>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</si>
  <si>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</si>
  <si>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</si>
  <si>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</si>
  <si>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</si>
  <si>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</si>
  <si>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</si>
  <si>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</si>
  <si>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</si>
  <si>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</si>
  <si>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</si>
  <si>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</si>
  <si>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</si>
  <si>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</si>
  <si>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</si>
  <si>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</si>
  <si>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</si>
  <si>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</si>
  <si>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</si>
  <si>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</si>
  <si>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</si>
  <si>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</si>
  <si>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</si>
  <si>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</si>
  <si>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</si>
  <si>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</si>
  <si>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</si>
  <si>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</si>
  <si>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</si>
  <si>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</si>
  <si>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</si>
  <si>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</si>
  <si>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</si>
  <si>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</si>
  <si>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</si>
  <si>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</si>
  <si>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</si>
  <si>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</si>
  <si>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</si>
  <si>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</si>
  <si>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</si>
  <si>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</si>
  <si>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</si>
  <si>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</si>
  <si>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</si>
  <si>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</si>
  <si>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</si>
  <si>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</si>
  <si>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</si>
  <si>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</si>
  <si>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</si>
  <si>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</si>
  <si>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</si>
  <si>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</si>
  <si>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</si>
  <si>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</si>
  <si>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</si>
  <si>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</si>
  <si>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</si>
  <si>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</si>
  <si>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</si>
  <si>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</si>
  <si>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</si>
  <si>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</si>
  <si>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</si>
  <si>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</si>
  <si>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</si>
  <si>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</si>
  <si>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</si>
  <si>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</si>
  <si>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</si>
  <si>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</si>
  <si>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</si>
  <si>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</si>
  <si>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</si>
  <si>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</si>
  <si>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</si>
  <si>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</si>
  <si>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</si>
  <si>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</si>
  <si>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</si>
  <si>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</si>
  <si>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</si>
  <si>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</si>
  <si>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</si>
  <si>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</si>
  <si>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</si>
  <si>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</si>
  <si>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</si>
  <si>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</si>
  <si>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</si>
  <si>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</si>
  <si>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</si>
  <si>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</si>
  <si>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</si>
  <si>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</si>
  <si>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</si>
  <si>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</si>
  <si>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</si>
  <si>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</si>
  <si>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</si>
  <si>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</si>
  <si>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</si>
  <si>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</si>
  <si>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</si>
  <si>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</si>
  <si>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</si>
  <si>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</si>
  <si>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</si>
  <si>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</si>
  <si>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</si>
  <si>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</si>
  <si>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</si>
  <si>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</si>
  <si>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</si>
  <si>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</si>
  <si>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</si>
  <si>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</si>
  <si>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</si>
  <si>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</si>
  <si>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</si>
  <si>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</si>
  <si>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</si>
  <si>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</si>
  <si>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</si>
  <si>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</si>
  <si>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</si>
  <si>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</si>
  <si>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</si>
  <si>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</si>
  <si>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</si>
  <si>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</si>
  <si>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</si>
  <si>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</si>
  <si>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</si>
  <si>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</si>
  <si>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</si>
  <si>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</si>
  <si>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</si>
  <si>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</si>
  <si>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</si>
  <si>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</si>
  <si>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</si>
  <si>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</si>
  <si>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</si>
  <si>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</si>
  <si>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</si>
  <si>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</si>
  <si>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</si>
  <si>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</si>
  <si>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</si>
  <si>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</si>
  <si>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</si>
  <si>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</si>
  <si>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</si>
  <si>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</si>
  <si>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</si>
  <si>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</si>
  <si>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</si>
  <si>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</si>
  <si>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</si>
  <si>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</si>
  <si>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</si>
  <si>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</si>
  <si>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</si>
  <si>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</si>
  <si>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</si>
  <si>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</si>
  <si>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</si>
  <si>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</si>
  <si>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</si>
  <si>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</si>
  <si>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</si>
  <si>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</si>
  <si>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</si>
  <si>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</si>
  <si>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</si>
  <si>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</si>
  <si>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</si>
  <si>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</si>
  <si>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</si>
  <si>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</si>
  <si>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</si>
  <si>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</si>
  <si>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</si>
  <si>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</si>
  <si>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</si>
  <si>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</si>
  <si>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</si>
  <si>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</si>
  <si>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</si>
  <si>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</si>
  <si>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</si>
  <si>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</si>
  <si>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</si>
  <si>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</si>
  <si>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</si>
  <si>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</si>
  <si>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</si>
  <si>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</si>
  <si>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</si>
  <si>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</si>
  <si>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</si>
  <si>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</si>
  <si>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</si>
  <si>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</si>
  <si>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</si>
  <si>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</si>
  <si>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</si>
  <si>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</si>
  <si>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</si>
  <si>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</si>
  <si>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</si>
  <si>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</si>
  <si>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</si>
  <si>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</si>
  <si>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</si>
  <si>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</si>
  <si>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</si>
  <si>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</si>
  <si>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</si>
  <si>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</si>
  <si>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</si>
  <si>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</si>
  <si>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</si>
  <si>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</si>
  <si>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</si>
  <si>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</si>
  <si>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</si>
  <si>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</si>
  <si>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</si>
  <si>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</si>
  <si>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</si>
  <si>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</si>
  <si>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</si>
  <si>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</si>
  <si>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</si>
  <si>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</si>
  <si>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</si>
  <si>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</si>
  <si>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</si>
  <si>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</si>
  <si>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</si>
  <si>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</si>
  <si>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</si>
  <si>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</si>
  <si>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</si>
  <si>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</si>
  <si>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</si>
  <si>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</si>
  <si>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</si>
  <si>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</si>
  <si>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</si>
  <si>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</si>
  <si>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</si>
  <si>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</si>
  <si>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</si>
  <si>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</si>
  <si>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</si>
  <si>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</si>
  <si>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</si>
  <si>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</si>
  <si>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</si>
  <si>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</si>
  <si>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</si>
  <si>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</si>
  <si>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</si>
  <si>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</si>
  <si>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</si>
  <si>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</si>
  <si>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</si>
  <si>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</si>
  <si>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</si>
  <si>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</si>
  <si>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</si>
  <si>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</si>
  <si>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</si>
  <si>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</si>
  <si>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</si>
  <si>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</si>
  <si>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</si>
  <si>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</si>
  <si>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</si>
  <si>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</si>
  <si>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</si>
  <si>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</si>
  <si>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</si>
  <si>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</si>
  <si>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</si>
  <si>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</si>
  <si>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</si>
  <si>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</si>
  <si>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</si>
  <si>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</si>
  <si>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</si>
  <si>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</si>
  <si>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</si>
  <si>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</si>
  <si>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</si>
  <si>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</si>
  <si>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</si>
  <si>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</si>
  <si>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</si>
  <si>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</si>
  <si>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</si>
  <si>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</si>
  <si>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</si>
  <si>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</si>
  <si>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</si>
  <si>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</si>
  <si>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</si>
  <si>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</si>
  <si>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</si>
  <si>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</si>
  <si>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</si>
  <si>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</si>
  <si>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</si>
  <si>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</si>
  <si>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</si>
  <si>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</si>
  <si>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</si>
  <si>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</si>
  <si>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</si>
  <si>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</si>
  <si>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</si>
  <si>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</si>
  <si>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</si>
  <si>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</si>
  <si>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</si>
  <si>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</si>
  <si>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</si>
  <si>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</si>
  <si>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</si>
  <si>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</si>
  <si>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</si>
  <si>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</si>
  <si>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</si>
  <si>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</si>
  <si>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</si>
  <si>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</si>
  <si>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</si>
  <si>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</si>
  <si>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</si>
  <si>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</si>
  <si>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</si>
  <si>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</si>
  <si>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</si>
  <si>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</si>
  <si>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</si>
  <si>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</si>
  <si>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</si>
  <si>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</si>
  <si>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</si>
  <si>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</si>
  <si>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</si>
  <si>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</si>
  <si>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</si>
  <si>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</si>
  <si>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</si>
  <si>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</si>
  <si>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</si>
  <si>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</si>
  <si>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</si>
  <si>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</si>
  <si>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</si>
  <si>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</si>
  <si>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</si>
  <si>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</si>
  <si>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</si>
  <si>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</si>
  <si>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</si>
  <si>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</si>
  <si>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</si>
  <si>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</si>
  <si>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</si>
  <si>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</si>
  <si>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</si>
  <si>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</si>
  <si>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</si>
  <si>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</si>
  <si>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</si>
  <si>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</si>
  <si>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</si>
  <si>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</si>
  <si>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</si>
  <si>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</si>
  <si>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</si>
  <si>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</si>
  <si>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</si>
  <si>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</si>
  <si>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</si>
  <si>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</si>
  <si>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</si>
  <si>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</si>
  <si>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</si>
  <si>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</si>
  <si>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</si>
  <si>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</si>
  <si>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</si>
  <si>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</si>
  <si>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</si>
  <si>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</si>
  <si>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</si>
  <si>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</si>
  <si>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</si>
  <si>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</si>
  <si>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</si>
  <si>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</si>
  <si>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</si>
  <si>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</si>
  <si>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</si>
  <si>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</si>
  <si>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</si>
  <si>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</si>
  <si>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</si>
  <si>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</si>
  <si>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</si>
  <si>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</si>
  <si>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</si>
  <si>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</si>
  <si>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</si>
  <si>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</si>
  <si>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</si>
  <si>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</si>
  <si>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</si>
  <si>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</si>
  <si>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</si>
  <si>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</si>
  <si>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</si>
  <si>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</si>
  <si>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</si>
  <si>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</si>
  <si>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</si>
  <si>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</si>
  <si>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</si>
  <si>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</si>
  <si>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</si>
  <si>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</si>
  <si>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</si>
  <si>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</si>
  <si>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</si>
  <si>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</si>
  <si>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</si>
  <si>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</si>
  <si>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</si>
  <si>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</si>
  <si>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</si>
  <si>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</si>
  <si>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</si>
  <si>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</si>
  <si>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</si>
  <si>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</si>
  <si>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</si>
  <si>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</si>
  <si>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</si>
  <si>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</si>
  <si>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</si>
  <si>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</si>
  <si>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</si>
  <si>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</si>
  <si>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</si>
  <si>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</si>
  <si>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</si>
  <si>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</si>
  <si>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</si>
  <si>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</si>
  <si>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</si>
  <si>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</si>
  <si>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</si>
  <si>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</si>
  <si>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</si>
  <si>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</si>
  <si>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</si>
  <si>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</si>
  <si>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</si>
  <si>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</si>
  <si>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</si>
  <si>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</si>
  <si>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</si>
  <si>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</si>
  <si>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</si>
  <si>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</si>
  <si>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</si>
  <si>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</si>
  <si>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</si>
  <si>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</si>
  <si>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</si>
  <si>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</si>
  <si>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</si>
  <si>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</si>
  <si>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</si>
  <si>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</si>
  <si>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</si>
  <si>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</si>
  <si>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</si>
  <si>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</si>
  <si>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</si>
  <si>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</si>
  <si>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</si>
  <si>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</si>
  <si>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</si>
  <si>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</si>
  <si>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</si>
  <si>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</si>
  <si>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</si>
  <si>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</si>
  <si>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</si>
  <si>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</si>
  <si>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</si>
  <si>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</si>
  <si>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</si>
  <si>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</si>
  <si>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</si>
  <si>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</si>
  <si>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</si>
  <si>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</si>
  <si>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</si>
  <si>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</si>
  <si>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</si>
  <si>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</si>
  <si>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</si>
  <si>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</si>
  <si>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</si>
  <si>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</si>
  <si>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</si>
  <si>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</si>
  <si>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</si>
  <si>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</si>
  <si>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</si>
  <si>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</si>
  <si>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</si>
  <si>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</si>
  <si>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</si>
  <si>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</si>
  <si>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</si>
  <si>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</si>
  <si>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</si>
  <si>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</si>
  <si>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</si>
  <si>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</si>
  <si>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</si>
  <si>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</si>
  <si>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</si>
  <si>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</si>
  <si>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</si>
  <si>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</si>
  <si>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</si>
  <si>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</si>
  <si>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</si>
  <si>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</si>
  <si>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</si>
  <si>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</si>
  <si>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</si>
  <si>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</si>
  <si>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</si>
  <si>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</si>
  <si>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</si>
  <si>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</si>
  <si>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</si>
  <si>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</si>
  <si>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</si>
  <si>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</si>
  <si>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</si>
  <si>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</si>
  <si>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</si>
  <si>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</si>
  <si>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</si>
  <si>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</si>
  <si>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</si>
  <si>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</si>
  <si>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</si>
  <si>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</si>
  <si>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</si>
  <si>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</si>
  <si>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</si>
  <si>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</si>
  <si>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</si>
  <si>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</si>
  <si>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</si>
  <si>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</si>
  <si>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</si>
  <si>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</si>
  <si>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</si>
  <si>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</si>
  <si>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</si>
  <si>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</si>
  <si>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</si>
  <si>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</si>
  <si>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</si>
  <si>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</si>
  <si>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</si>
  <si>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</si>
  <si>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</si>
  <si>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</si>
  <si>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</si>
  <si>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</si>
  <si>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</si>
  <si>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</si>
  <si>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</si>
  <si>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</si>
  <si>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</si>
  <si>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</si>
  <si>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</si>
  <si>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</si>
  <si>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</si>
  <si>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</si>
  <si>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</si>
  <si>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</si>
  <si>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</si>
  <si>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</si>
  <si>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</si>
  <si>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</si>
  <si>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</si>
  <si>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</si>
  <si>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</si>
  <si>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</si>
  <si>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</si>
  <si>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</si>
  <si>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</si>
  <si>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</si>
  <si>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</si>
  <si>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</si>
  <si>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</si>
  <si>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</si>
  <si>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</si>
  <si>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</si>
  <si>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</si>
  <si>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</si>
  <si>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</si>
  <si>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</si>
  <si>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</si>
  <si>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</si>
  <si>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</si>
  <si>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</si>
  <si>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</si>
  <si>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</si>
  <si>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</si>
  <si>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</si>
  <si>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</si>
  <si>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</si>
  <si>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</si>
  <si>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</si>
  <si>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</si>
  <si>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</si>
  <si>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</si>
  <si>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</si>
  <si>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</si>
  <si>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</si>
  <si>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</si>
  <si>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</si>
  <si>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</si>
  <si>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</si>
  <si>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</si>
  <si>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</si>
  <si>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</si>
  <si>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</si>
  <si>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</si>
  <si>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</si>
  <si>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</si>
  <si>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</si>
  <si>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</si>
  <si>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</si>
  <si>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</si>
  <si>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</si>
  <si>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</si>
  <si>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</si>
  <si>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</si>
  <si>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</si>
  <si>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</si>
  <si>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</si>
  <si>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</si>
  <si>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</si>
  <si>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</si>
  <si>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</si>
  <si>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</si>
  <si>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</si>
  <si>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</si>
  <si>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</si>
  <si>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</si>
  <si>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</si>
  <si>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</si>
  <si>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</si>
  <si>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</si>
  <si>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</si>
  <si>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</si>
  <si>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</si>
  <si>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</si>
  <si>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</si>
  <si>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</si>
  <si>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</si>
  <si>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</si>
  <si>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</si>
  <si>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</si>
  <si>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</si>
  <si>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</si>
  <si>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</si>
  <si>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</si>
  <si>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</si>
  <si>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</si>
  <si>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</si>
  <si>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</si>
  <si>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</si>
  <si>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</si>
  <si>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</si>
  <si>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</si>
  <si>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</si>
  <si>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</si>
  <si>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</si>
  <si>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</si>
  <si>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</si>
  <si>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</si>
  <si>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</si>
  <si>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</si>
  <si>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</si>
  <si>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</si>
  <si>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</si>
  <si>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</si>
  <si>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</si>
  <si>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</si>
  <si>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</si>
  <si>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</si>
  <si>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</si>
  <si>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</si>
  <si>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</si>
  <si>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</si>
  <si>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</si>
  <si>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</si>
  <si>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</si>
  <si>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</si>
  <si>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</si>
  <si>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</si>
  <si>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</si>
  <si>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</si>
  <si>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</si>
  <si>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</si>
  <si>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</si>
  <si>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</si>
  <si>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</si>
  <si>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</si>
  <si>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</si>
  <si>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</si>
  <si>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</si>
  <si>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</si>
  <si>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</si>
  <si>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</si>
  <si>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</si>
  <si>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</si>
  <si>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</si>
  <si>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</si>
  <si>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</si>
  <si>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</si>
  <si>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</si>
  <si>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</si>
  <si>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</si>
  <si>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</si>
  <si>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</si>
  <si>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</si>
  <si>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</si>
  <si>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</si>
  <si>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</si>
  <si>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</si>
  <si>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</si>
  <si>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</si>
  <si>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</si>
  <si>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</si>
  <si>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</si>
  <si>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</si>
  <si>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</si>
  <si>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</si>
  <si>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</si>
  <si>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</si>
  <si>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</si>
  <si>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</si>
  <si>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</si>
  <si>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</si>
  <si>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</si>
  <si>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</si>
  <si>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</si>
  <si>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</si>
  <si>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</si>
  <si>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</si>
  <si>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</si>
  <si>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</si>
  <si>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</si>
  <si>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</si>
  <si>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</si>
  <si>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</si>
  <si>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</si>
  <si>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</si>
  <si>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</si>
  <si>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</si>
  <si>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</si>
  <si>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</si>
  <si>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</si>
  <si>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</si>
  <si>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</si>
  <si>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</si>
  <si>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</si>
  <si>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</si>
  <si>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</si>
  <si>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</si>
  <si>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</si>
  <si>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</si>
  <si>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</si>
  <si>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</si>
  <si>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</si>
  <si>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</si>
  <si>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</si>
  <si>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</si>
  <si>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</si>
  <si>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</si>
  <si>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</si>
  <si>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</si>
  <si>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</si>
  <si>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</si>
  <si>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</si>
  <si>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</si>
  <si>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</si>
  <si>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</si>
  <si>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</si>
  <si>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</si>
  <si>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</si>
  <si>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</si>
  <si>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</si>
  <si>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</si>
  <si>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</si>
  <si>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</si>
  <si>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</si>
  <si>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</si>
  <si>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</si>
  <si>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</si>
  <si>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</si>
  <si>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</si>
  <si>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</si>
  <si>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</si>
  <si>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</si>
  <si>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</si>
  <si>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</si>
  <si>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</si>
  <si>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</si>
  <si>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</si>
  <si>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</si>
  <si>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</si>
  <si>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</si>
  <si>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</si>
  <si>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</si>
  <si>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</si>
  <si>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</si>
  <si>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</si>
  <si>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</si>
  <si>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</si>
  <si>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</si>
  <si>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</si>
  <si>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</si>
  <si>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</si>
  <si>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</si>
  <si>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</si>
  <si>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</si>
  <si>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</si>
  <si>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</si>
  <si>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</si>
  <si>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</si>
  <si>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</si>
  <si>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</si>
  <si>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</si>
  <si>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</si>
  <si>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</si>
  <si>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</si>
  <si>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</si>
  <si>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</si>
  <si>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</si>
  <si>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</si>
  <si>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</si>
  <si>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</si>
  <si>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</si>
  <si>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</si>
  <si>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</si>
  <si>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</si>
  <si>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</si>
  <si>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</si>
  <si>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</si>
  <si>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</si>
  <si>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</si>
  <si>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</si>
  <si>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</si>
  <si>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</si>
  <si>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</si>
  <si>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</si>
  <si>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</si>
  <si>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</si>
  <si>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</si>
  <si>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</si>
  <si>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</si>
  <si>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</si>
  <si>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</si>
  <si>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</si>
  <si>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</si>
  <si>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</si>
  <si>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</si>
  <si>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</si>
  <si>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</si>
  <si>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</si>
  <si>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</si>
  <si>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</si>
  <si>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</si>
  <si>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</si>
  <si>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</si>
  <si>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</si>
  <si>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</si>
  <si>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</si>
  <si>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</si>
  <si>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</si>
  <si>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</si>
  <si>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</si>
  <si>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</si>
  <si>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</si>
  <si>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</si>
  <si>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</si>
  <si>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</si>
  <si>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</si>
  <si>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</si>
  <si>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</si>
  <si>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</si>
  <si>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</si>
  <si>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</si>
  <si>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</si>
  <si>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</si>
  <si>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</si>
  <si>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</si>
  <si>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</si>
  <si>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</si>
  <si>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</si>
  <si>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</si>
  <si>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</si>
  <si>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</si>
  <si>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</si>
  <si>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</si>
  <si>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</si>
  <si>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</si>
  <si>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</si>
  <si>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</si>
  <si>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</si>
  <si>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</si>
  <si>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</si>
  <si>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</si>
  <si>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</si>
  <si>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</si>
  <si>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</si>
  <si>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</si>
  <si>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</si>
  <si>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</si>
  <si>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</si>
  <si>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</si>
  <si>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</si>
  <si>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</si>
  <si>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</si>
  <si>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</si>
  <si>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</si>
  <si>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</si>
  <si>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</si>
  <si>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</si>
  <si>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</si>
  <si>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</si>
  <si>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</si>
  <si>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</si>
  <si>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</si>
  <si>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</si>
  <si>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</si>
  <si>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</si>
  <si>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</si>
  <si>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</si>
  <si>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</si>
  <si>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</si>
  <si>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</si>
  <si>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</si>
  <si>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</si>
  <si>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</si>
  <si>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</si>
  <si>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</si>
  <si>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</si>
  <si>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</si>
  <si>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</si>
  <si>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</si>
  <si>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</si>
  <si>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</si>
  <si>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</si>
  <si>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</si>
  <si>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</si>
  <si>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</si>
  <si>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</si>
  <si>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</si>
  <si>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</si>
  <si>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</si>
  <si>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</si>
  <si>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</si>
  <si>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</si>
  <si>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</si>
  <si>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</si>
  <si>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</si>
  <si>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</si>
  <si>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</si>
  <si>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</si>
  <si>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</si>
  <si>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</si>
  <si>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</si>
  <si>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</si>
  <si>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</si>
  <si>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</si>
  <si>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</si>
  <si>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</si>
  <si>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</si>
  <si>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</si>
  <si>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</si>
  <si>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</si>
  <si>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</si>
  <si>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</si>
  <si>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</si>
  <si>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</si>
  <si>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</si>
  <si>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</si>
  <si>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</si>
  <si>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</si>
  <si>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</si>
  <si>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</si>
  <si>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</si>
  <si>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</si>
  <si>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</si>
  <si>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</si>
  <si>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</si>
  <si>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</si>
  <si>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</si>
  <si>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</si>
  <si>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</si>
  <si>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</si>
  <si>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</si>
  <si>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</si>
  <si>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</si>
  <si>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</si>
  <si>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</si>
  <si>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</si>
  <si>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</si>
  <si>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</si>
  <si>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</si>
  <si>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</si>
  <si>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</si>
  <si>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</si>
  <si>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</si>
  <si>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</si>
  <si>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</si>
  <si>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</si>
  <si>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</si>
  <si>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</si>
  <si>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</si>
  <si>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</si>
  <si>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</si>
  <si>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</si>
  <si>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</si>
  <si>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</si>
  <si>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</si>
  <si>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</si>
  <si>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</si>
  <si>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</si>
  <si>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</si>
  <si>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</si>
  <si>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</si>
  <si>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</si>
  <si>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</si>
  <si>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</si>
  <si>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</si>
  <si>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</si>
  <si>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</si>
  <si>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</si>
  <si>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</si>
  <si>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</si>
  <si>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</si>
  <si>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</si>
  <si>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</si>
  <si>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</si>
  <si>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</si>
  <si>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</si>
  <si>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</si>
  <si>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</si>
  <si>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</si>
  <si>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</si>
  <si>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</si>
  <si>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</si>
  <si>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</si>
  <si>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</si>
  <si>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</si>
  <si>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</si>
  <si>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</si>
  <si>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</si>
  <si>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</si>
  <si>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</si>
  <si>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</si>
  <si>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</si>
  <si>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</si>
  <si>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</si>
  <si>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</si>
  <si>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</si>
  <si>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</si>
  <si>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</si>
  <si>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</si>
  <si>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</si>
  <si>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</si>
  <si>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</si>
  <si>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</si>
  <si>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</si>
  <si>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</si>
  <si>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</si>
  <si>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</si>
  <si>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</si>
  <si>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</si>
  <si>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</si>
  <si>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</si>
  <si>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</si>
  <si>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</si>
  <si>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</si>
  <si>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</si>
  <si>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</si>
  <si>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</si>
  <si>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</si>
  <si>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</si>
  <si>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</si>
  <si>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</si>
  <si>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</si>
  <si>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</si>
  <si>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</si>
  <si>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</si>
  <si>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</si>
  <si>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</si>
  <si>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</si>
  <si>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</si>
  <si>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</si>
  <si>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</si>
  <si>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</si>
  <si>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</si>
  <si>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</si>
  <si>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</si>
  <si>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</si>
  <si>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</si>
  <si>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</si>
  <si>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</si>
  <si>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</si>
  <si>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</si>
  <si>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</si>
  <si>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</si>
  <si>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</si>
  <si>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</si>
  <si>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</si>
  <si>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</si>
  <si>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</si>
  <si>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</si>
  <si>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</si>
  <si>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</si>
  <si>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</si>
  <si>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</si>
  <si>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</si>
  <si>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</si>
  <si>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</si>
  <si>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</si>
  <si>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</si>
  <si>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</si>
  <si>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</si>
  <si>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</si>
  <si>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</si>
  <si>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</si>
  <si>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</si>
  <si>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</si>
  <si>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</si>
  <si>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</si>
  <si>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</si>
  <si>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</si>
  <si>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</si>
  <si>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</si>
  <si>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</si>
  <si>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</si>
  <si>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</si>
  <si>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</si>
  <si>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</si>
  <si>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</si>
  <si>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</si>
  <si>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</si>
  <si>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</si>
  <si>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</si>
  <si>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</si>
  <si>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</si>
  <si>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</si>
  <si>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</si>
  <si>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</si>
  <si>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</si>
  <si>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</si>
  <si>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</si>
  <si>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</si>
  <si>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</si>
  <si>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</si>
  <si>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</si>
  <si>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</si>
  <si>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</si>
  <si>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</si>
  <si>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</si>
  <si>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</si>
  <si>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</si>
  <si>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</si>
  <si>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</si>
  <si>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</si>
  <si>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</si>
  <si>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</si>
  <si>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</si>
  <si>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</si>
  <si>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</si>
  <si>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</si>
  <si>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</si>
  <si>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</si>
  <si>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</si>
  <si>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</si>
  <si>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</si>
  <si>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</si>
  <si>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</si>
  <si>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</si>
  <si>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</si>
  <si>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</si>
  <si>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</si>
  <si>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</si>
  <si>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</si>
  <si>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</si>
  <si>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</si>
  <si>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</si>
  <si>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</si>
  <si>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</si>
  <si>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</si>
  <si>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</si>
  <si>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</si>
  <si>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</si>
  <si>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</si>
  <si>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</si>
  <si>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</si>
  <si>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</si>
  <si>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</si>
  <si>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</si>
  <si>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</si>
  <si>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</si>
  <si>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</si>
  <si>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</si>
  <si>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</si>
  <si>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</si>
  <si>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</si>
  <si>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</si>
  <si>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</si>
  <si>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</si>
  <si>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</si>
  <si>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</si>
  <si>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</si>
  <si>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</si>
  <si>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</si>
  <si>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</si>
  <si>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</si>
  <si>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</si>
  <si>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</si>
  <si>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</si>
  <si>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</si>
  <si>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</si>
  <si>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</si>
  <si>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</si>
  <si>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</si>
  <si>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</si>
  <si>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</si>
  <si>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</si>
  <si>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</si>
  <si>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</si>
  <si>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</si>
  <si>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</si>
  <si>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</si>
  <si>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</si>
  <si>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</si>
  <si>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</si>
  <si>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</si>
  <si>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</si>
  <si>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</si>
  <si>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</si>
  <si>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</si>
  <si>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</si>
  <si>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</si>
  <si>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</si>
  <si>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</si>
  <si>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</si>
  <si>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</si>
  <si>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</si>
  <si>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</si>
  <si>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</si>
  <si>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</si>
  <si>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</si>
  <si>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</si>
  <si>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</si>
  <si>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</si>
  <si>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</si>
  <si>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</si>
  <si>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</si>
  <si>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</si>
  <si>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</si>
  <si>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</si>
  <si>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</si>
  <si>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</si>
  <si>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</si>
  <si>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</si>
  <si>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</si>
  <si>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</si>
  <si>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</si>
  <si>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</si>
  <si>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</si>
  <si>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</si>
  <si>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</si>
  <si>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</si>
  <si>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</si>
  <si>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</si>
  <si>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</si>
  <si>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</si>
  <si>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</si>
  <si>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</si>
  <si>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</si>
  <si>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</si>
  <si>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</si>
  <si>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</si>
  <si>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</si>
  <si>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</si>
  <si>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</si>
  <si>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</si>
  <si>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</si>
  <si>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</si>
  <si>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</si>
  <si>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</si>
  <si>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</si>
  <si>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</si>
  <si>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</si>
  <si>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</si>
  <si>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</si>
  <si>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</si>
  <si>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</si>
  <si>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</si>
  <si>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</si>
  <si>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</si>
  <si>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</si>
  <si>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</si>
  <si>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</si>
  <si>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</si>
  <si>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</si>
  <si>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</si>
  <si>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</si>
  <si>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</si>
  <si>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</si>
  <si>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</si>
  <si>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</si>
  <si>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</si>
  <si>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</si>
  <si>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</si>
  <si>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</si>
  <si>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</si>
  <si>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</si>
  <si>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</si>
  <si>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</si>
  <si>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</si>
  <si>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</si>
  <si>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</si>
  <si>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</si>
  <si>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</si>
  <si>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</si>
  <si>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</si>
  <si>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</si>
  <si>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</si>
  <si>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</si>
  <si>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</si>
  <si>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</si>
  <si>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</si>
  <si>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</si>
  <si>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</si>
  <si>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</si>
  <si>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</si>
  <si>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</si>
  <si>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</si>
  <si>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</si>
  <si>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</si>
  <si>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</si>
  <si>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</si>
  <si>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</si>
  <si>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</si>
  <si>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</si>
  <si>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</si>
  <si>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</si>
  <si>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</si>
  <si>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</si>
  <si>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</si>
  <si>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</si>
  <si>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</si>
  <si>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</si>
  <si>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</si>
  <si>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</si>
  <si>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</si>
  <si>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</si>
  <si>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</si>
  <si>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</si>
  <si>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</si>
  <si>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</si>
  <si>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</si>
  <si>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</si>
  <si>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</si>
  <si>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</si>
  <si>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</si>
  <si>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</si>
  <si>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</si>
  <si>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</si>
  <si>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</si>
  <si>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</si>
  <si>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</si>
  <si>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</si>
  <si>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</si>
  <si>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</si>
  <si>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</si>
  <si>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</si>
  <si>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</si>
  <si>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</si>
  <si>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</si>
  <si>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</si>
  <si>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</si>
  <si>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</si>
  <si>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</si>
  <si>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</si>
  <si>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</si>
  <si>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</si>
  <si>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</si>
  <si>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</si>
  <si>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</si>
  <si>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</si>
  <si>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</si>
  <si>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</si>
  <si>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</si>
  <si>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</si>
  <si>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</si>
  <si>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</si>
  <si>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</si>
  <si>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</si>
  <si>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</si>
  <si>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</si>
  <si>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</si>
  <si>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</si>
  <si>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</si>
  <si>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</si>
  <si>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</si>
  <si>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</si>
  <si>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</si>
  <si>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</si>
  <si>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</si>
  <si>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</si>
  <si>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</si>
  <si>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</si>
  <si>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</si>
  <si>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</si>
  <si>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</si>
  <si>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</si>
  <si>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</si>
  <si>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</si>
  <si>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</si>
  <si>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</si>
  <si>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</si>
  <si>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</si>
  <si>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</si>
  <si>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</si>
  <si>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</si>
  <si>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</si>
  <si>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</si>
  <si>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</si>
  <si>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</si>
  <si>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</si>
  <si>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</si>
  <si>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</si>
  <si>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</si>
  <si>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</si>
  <si>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</si>
  <si>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</si>
  <si>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</si>
  <si>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</si>
  <si>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</si>
  <si>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</si>
  <si>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</si>
  <si>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</si>
  <si>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</si>
  <si>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</si>
  <si>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</si>
  <si>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</si>
  <si>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</si>
  <si>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</si>
  <si>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</si>
  <si>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</si>
  <si>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</si>
  <si>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</si>
  <si>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</si>
  <si>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</si>
  <si>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</si>
  <si>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</si>
  <si>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</si>
  <si>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</si>
  <si>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</si>
  <si>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</si>
  <si>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</si>
  <si>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</si>
  <si>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</si>
  <si>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</si>
  <si>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</si>
  <si>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</si>
  <si>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</si>
  <si>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</si>
  <si>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</si>
  <si>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</si>
  <si>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</si>
  <si>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</si>
  <si>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</si>
  <si>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</si>
  <si>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</si>
  <si>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</si>
  <si>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</si>
  <si>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</si>
  <si>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</si>
  <si>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</si>
  <si>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</si>
  <si>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</si>
  <si>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</si>
  <si>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</si>
  <si>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</si>
  <si>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</si>
  <si>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</si>
  <si>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</si>
  <si>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</si>
  <si>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</si>
  <si>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</si>
  <si>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</si>
  <si>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</si>
  <si>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</si>
  <si>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</si>
  <si>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</si>
  <si>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</si>
  <si>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</si>
  <si>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</si>
  <si>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</si>
  <si>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</si>
  <si>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</si>
  <si>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</si>
  <si>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</si>
  <si>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</si>
  <si>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</si>
  <si>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</si>
  <si>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</si>
  <si>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</si>
  <si>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</si>
  <si>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</si>
  <si>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</si>
  <si>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</si>
  <si>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</si>
  <si>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</si>
  <si>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</si>
  <si>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</si>
  <si>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</si>
  <si>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</si>
  <si>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</si>
  <si>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</si>
  <si>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</si>
  <si>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</si>
  <si>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</si>
  <si>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</si>
  <si>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</si>
  <si>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</si>
  <si>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</si>
  <si>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</si>
  <si>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</si>
  <si>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</si>
  <si>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</si>
  <si>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</si>
  <si>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</si>
  <si>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</si>
  <si>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</si>
  <si>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</si>
  <si>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</si>
  <si>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</si>
  <si>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</si>
  <si>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</si>
  <si>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</si>
  <si>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</si>
  <si>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</si>
  <si>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</si>
  <si>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</si>
  <si>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</si>
  <si>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</si>
  <si>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</si>
  <si>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</si>
  <si>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</si>
  <si>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</si>
  <si>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</si>
  <si>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</si>
  <si>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</si>
  <si>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</si>
  <si>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</si>
  <si>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</si>
  <si>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</si>
  <si>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</si>
  <si>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</si>
  <si>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</si>
  <si>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</si>
  <si>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</si>
  <si>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</si>
  <si>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</si>
  <si>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</si>
  <si>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</si>
  <si>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</si>
  <si>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</si>
  <si>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</si>
  <si>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</si>
  <si>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</si>
  <si>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</si>
  <si>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</si>
  <si>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</si>
  <si>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</si>
  <si>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</si>
  <si>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</si>
  <si>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</si>
  <si>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</si>
  <si>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</si>
  <si>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</si>
  <si>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</si>
  <si>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</si>
  <si>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</si>
  <si>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</si>
  <si>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</si>
  <si>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</si>
  <si>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</si>
  <si>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</si>
  <si>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</si>
  <si>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</si>
  <si>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</si>
  <si>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</si>
  <si>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</si>
  <si>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</si>
  <si>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</si>
  <si>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</si>
  <si>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</si>
  <si>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</si>
  <si>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</si>
  <si>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</si>
  <si>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</si>
  <si>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</si>
  <si>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</si>
  <si>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</si>
  <si>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</si>
  <si>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</si>
  <si>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</si>
  <si>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</si>
  <si>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</si>
  <si>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</si>
  <si>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</si>
  <si>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</si>
  <si>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</si>
  <si>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</si>
  <si>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</si>
  <si>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</si>
  <si>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</si>
  <si>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</si>
  <si>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</si>
  <si>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</si>
  <si>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</si>
  <si>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</si>
  <si>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</si>
  <si>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</si>
  <si>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</si>
  <si>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</si>
  <si>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</si>
  <si>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</si>
  <si>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</si>
  <si>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</si>
  <si>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</si>
  <si>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</si>
  <si>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</si>
  <si>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</si>
  <si>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</si>
  <si>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</si>
  <si>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</si>
  <si>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</si>
  <si>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</si>
  <si>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</si>
  <si>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</si>
  <si>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</si>
  <si>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</si>
  <si>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</si>
  <si>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</si>
  <si>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</si>
  <si>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</si>
  <si>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</si>
  <si>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</si>
  <si>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</si>
  <si>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</si>
  <si>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</si>
  <si>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</si>
  <si>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</si>
  <si>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</si>
  <si>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</si>
  <si>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</si>
  <si>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</si>
  <si>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</si>
  <si>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</si>
  <si>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</si>
  <si>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</si>
  <si>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</si>
  <si>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</si>
  <si>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</si>
  <si>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</si>
  <si>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</si>
  <si>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</si>
  <si>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</si>
  <si>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</si>
  <si>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</si>
  <si>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</si>
  <si>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</si>
  <si>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</si>
  <si>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</si>
  <si>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</si>
  <si>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</si>
  <si>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</si>
  <si>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</si>
  <si>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</si>
  <si>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</si>
  <si>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</si>
  <si>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</si>
  <si>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</si>
  <si>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</si>
  <si>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</si>
  <si>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</si>
  <si>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</si>
  <si>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</si>
  <si>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</si>
  <si>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</si>
  <si>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</si>
  <si>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</si>
  <si>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</si>
  <si>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</si>
  <si>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</si>
  <si>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</si>
  <si>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</si>
  <si>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</si>
  <si>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</si>
  <si>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</si>
  <si>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</si>
  <si>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</si>
  <si>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</si>
  <si>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</si>
  <si>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</si>
  <si>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</si>
  <si>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</si>
  <si>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</si>
  <si>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</si>
  <si>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</si>
  <si>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</si>
  <si>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</si>
  <si>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</si>
  <si>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</si>
  <si>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</si>
  <si>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</si>
  <si>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</si>
  <si>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</si>
  <si>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</si>
  <si>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</si>
  <si>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</si>
  <si>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</si>
  <si>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</si>
  <si>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</si>
  <si>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</si>
  <si>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</si>
  <si>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</si>
  <si>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</si>
  <si>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</si>
  <si>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</si>
  <si>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</si>
  <si>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</si>
  <si>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</si>
  <si>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</si>
  <si>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</si>
  <si>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</si>
  <si>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</si>
  <si>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</si>
  <si>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</si>
  <si>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</si>
  <si>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</si>
  <si>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</si>
  <si>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</si>
  <si>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</si>
  <si>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</si>
  <si>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</si>
  <si>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</si>
  <si>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</si>
  <si>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</si>
  <si>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</si>
  <si>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</si>
  <si>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</si>
  <si>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</si>
  <si>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</si>
  <si>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</si>
  <si>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</si>
  <si>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</si>
  <si>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</si>
  <si>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</si>
  <si>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</si>
  <si>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</si>
  <si>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</si>
  <si>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</si>
  <si>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</si>
  <si>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</si>
  <si>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</si>
  <si>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</si>
  <si>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</si>
  <si>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</si>
  <si>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</si>
  <si>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</si>
  <si>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</si>
  <si>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</si>
  <si>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</si>
  <si>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</si>
  <si>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</si>
  <si>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</si>
  <si>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</si>
  <si>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</si>
  <si>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</si>
  <si>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</si>
  <si>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</si>
  <si>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</si>
  <si>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</si>
  <si>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</si>
  <si>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</si>
  <si>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</si>
  <si>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</si>
  <si>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</si>
  <si>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</si>
  <si>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</si>
  <si>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</si>
  <si>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</si>
  <si>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</si>
  <si>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</si>
  <si>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</si>
  <si>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</si>
  <si>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</si>
  <si>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</si>
  <si>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</si>
  <si>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</si>
  <si>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</si>
  <si>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</si>
  <si>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</si>
  <si>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</si>
  <si>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</si>
  <si>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</si>
  <si>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</si>
  <si>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</si>
  <si>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</si>
  <si>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</si>
  <si>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</si>
  <si>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</si>
  <si>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</si>
  <si>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</si>
  <si>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</si>
  <si>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</si>
  <si>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</si>
  <si>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</si>
  <si>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</si>
  <si>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</si>
  <si>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</si>
  <si>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</si>
  <si>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</si>
  <si>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</si>
  <si>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</si>
  <si>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</si>
  <si>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</si>
  <si>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</si>
  <si>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</si>
  <si>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</si>
  <si>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</si>
  <si>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</si>
  <si>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</si>
  <si>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</si>
  <si>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</si>
  <si>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</si>
  <si>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</si>
  <si>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</si>
  <si>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</si>
  <si>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</si>
  <si>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</si>
  <si>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</si>
  <si>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</si>
  <si>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</si>
  <si>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</si>
  <si>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</si>
  <si>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</si>
  <si>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</si>
  <si>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</si>
  <si>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</si>
  <si>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</si>
  <si>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</si>
  <si>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</si>
  <si>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</si>
  <si>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</si>
  <si>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</si>
  <si>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</si>
  <si>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</si>
  <si>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</si>
  <si>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</si>
  <si>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</si>
  <si>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</si>
  <si>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</si>
  <si>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</si>
  <si>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</si>
  <si>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</si>
  <si>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</si>
  <si>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</si>
  <si>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</si>
  <si>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</si>
  <si>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</si>
  <si>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</si>
  <si>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</si>
  <si>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</si>
  <si>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</si>
  <si>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</si>
  <si>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</si>
  <si>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</si>
  <si>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</si>
  <si>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</si>
  <si>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</si>
  <si>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</si>
  <si>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</si>
  <si>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</si>
  <si>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</si>
  <si>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</si>
  <si>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</si>
  <si>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</si>
  <si>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</si>
  <si>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</si>
  <si>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</si>
  <si>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</si>
  <si>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</si>
  <si>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</si>
  <si>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</si>
  <si>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</si>
  <si>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</si>
  <si>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</si>
  <si>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</si>
  <si>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</si>
  <si>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</si>
  <si>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</si>
  <si>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</si>
  <si>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</si>
  <si>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</si>
  <si>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</si>
  <si>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</si>
  <si>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</si>
  <si>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</si>
  <si>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</si>
  <si>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</si>
  <si>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</si>
  <si>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</si>
  <si>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</si>
  <si>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</si>
  <si>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</si>
  <si>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</si>
  <si>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</si>
  <si>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</si>
  <si>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</si>
  <si>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</si>
  <si>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</si>
  <si>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</si>
  <si>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</si>
  <si>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</si>
  <si>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</si>
  <si>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</si>
  <si>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</si>
  <si>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</si>
  <si>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</si>
  <si>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</si>
  <si>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</si>
  <si>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</si>
  <si>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</si>
  <si>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</si>
  <si>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</si>
  <si>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</si>
  <si>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</si>
  <si>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</si>
  <si>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</si>
  <si>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</si>
  <si>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</si>
  <si>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</si>
  <si>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</si>
  <si>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</si>
  <si>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</si>
  <si>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</si>
  <si>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</si>
  <si>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</si>
  <si>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</si>
  <si>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</si>
  <si>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</si>
  <si>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</si>
  <si>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</si>
  <si>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</si>
  <si>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</si>
  <si>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</si>
  <si>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</si>
  <si>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</si>
  <si>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</si>
  <si>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</si>
  <si>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</si>
  <si>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</si>
  <si>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</si>
  <si>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</si>
  <si>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</si>
  <si>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</si>
  <si>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</si>
  <si>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</si>
  <si>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</si>
  <si>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</si>
  <si>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</si>
  <si>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</si>
  <si>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</si>
  <si>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</si>
  <si>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</si>
  <si>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</si>
  <si>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</si>
  <si>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</si>
  <si>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</si>
  <si>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</si>
  <si>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</si>
  <si>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</si>
  <si>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</si>
  <si>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</si>
  <si>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</si>
  <si>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</si>
  <si>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</si>
  <si>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</si>
  <si>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</si>
  <si>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</si>
  <si>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</si>
  <si>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</si>
  <si>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</si>
  <si>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</si>
  <si>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</si>
  <si>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</si>
  <si>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</si>
  <si>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</si>
  <si>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</si>
  <si>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</si>
  <si>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</si>
  <si>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</si>
  <si>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</si>
  <si>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</si>
  <si>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</si>
  <si>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</si>
  <si>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</si>
  <si>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</si>
  <si>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</si>
  <si>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</si>
  <si>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</si>
  <si>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</si>
  <si>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</si>
  <si>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</si>
  <si>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</si>
  <si>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</si>
  <si>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</si>
  <si>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</si>
  <si>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</si>
  <si>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</si>
  <si>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</si>
  <si>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</si>
  <si>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</si>
  <si>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</si>
  <si>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</si>
  <si>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</si>
  <si>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</si>
  <si>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</si>
  <si>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</si>
  <si>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</si>
  <si>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</si>
  <si>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</si>
  <si>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</si>
  <si>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</si>
  <si>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</si>
  <si>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</si>
  <si>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</si>
  <si>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</si>
  <si>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</si>
  <si>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</si>
  <si>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</si>
  <si>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</si>
  <si>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</si>
  <si>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</si>
  <si>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</si>
  <si>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</si>
  <si>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</si>
  <si>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</si>
  <si>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</si>
  <si>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</si>
  <si>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</si>
  <si>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</si>
  <si>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</si>
  <si>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</si>
  <si>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</si>
  <si>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</si>
  <si>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</si>
  <si>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</si>
  <si>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</si>
  <si>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</si>
  <si>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</si>
  <si>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</si>
  <si>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</si>
  <si>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</si>
  <si>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</si>
  <si>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</si>
  <si>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</si>
  <si>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</si>
  <si>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</si>
  <si>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</si>
  <si>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</si>
  <si>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</si>
  <si>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</si>
  <si>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</si>
  <si>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</si>
  <si>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</si>
  <si>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</si>
  <si>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</si>
  <si>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</si>
  <si>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</si>
  <si>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</si>
  <si>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</si>
  <si>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</si>
  <si>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</si>
  <si>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</si>
  <si>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</si>
  <si>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</si>
  <si>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</si>
  <si>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</si>
  <si>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</si>
  <si>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</si>
  <si>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</si>
  <si>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</si>
  <si>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</si>
  <si>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</si>
  <si>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</si>
  <si>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</si>
  <si>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</si>
  <si>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</si>
  <si>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</si>
  <si>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</si>
  <si>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</si>
  <si>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</si>
  <si>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</si>
  <si>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</si>
  <si>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</si>
  <si>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</si>
  <si>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</si>
  <si>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</si>
  <si>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</si>
  <si>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</si>
  <si>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</si>
  <si>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</si>
  <si>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</si>
  <si>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</si>
  <si>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</si>
  <si>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</si>
  <si>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</si>
  <si>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</si>
  <si>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</si>
  <si>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</si>
  <si>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</si>
  <si>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</si>
  <si>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</si>
  <si>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</si>
  <si>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</si>
  <si>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</si>
  <si>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</si>
  <si>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</si>
  <si>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</si>
  <si>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</si>
  <si>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</si>
  <si>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</si>
  <si>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</si>
  <si>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</si>
  <si>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</si>
  <si>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</si>
  <si>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</si>
  <si>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</si>
  <si>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</si>
  <si>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</si>
  <si>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</si>
  <si>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</si>
  <si>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</si>
  <si>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</si>
  <si>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</si>
  <si>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</si>
  <si>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</si>
  <si>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</si>
  <si>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</si>
  <si>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</si>
  <si>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</si>
  <si>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</si>
  <si>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</si>
  <si>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</si>
  <si>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</si>
  <si>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</si>
  <si>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</si>
  <si>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</si>
  <si>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</si>
  <si>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</si>
  <si>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</si>
  <si>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</si>
  <si>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</si>
  <si>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</si>
  <si>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</si>
  <si>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</si>
  <si>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</si>
  <si>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</si>
  <si>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</si>
  <si>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</si>
  <si>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</si>
  <si>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</si>
  <si>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</si>
  <si>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</si>
  <si>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</si>
  <si>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</si>
  <si>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</si>
  <si>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</si>
  <si>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</si>
  <si>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</si>
  <si>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</si>
  <si>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</si>
  <si>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</si>
  <si>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</si>
  <si>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</si>
  <si>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</si>
  <si>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</si>
  <si>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</si>
  <si>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</si>
  <si>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</si>
  <si>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</si>
  <si>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</si>
  <si>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</si>
  <si>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</si>
  <si>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</si>
  <si>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</si>
  <si>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</si>
  <si>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</si>
  <si>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</si>
  <si>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</si>
  <si>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</si>
  <si>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</si>
  <si>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</si>
  <si>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</si>
  <si>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</si>
  <si>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</si>
  <si>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</si>
  <si>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</si>
  <si>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</si>
  <si>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</si>
  <si>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</si>
  <si>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</si>
  <si>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</si>
  <si>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</si>
  <si>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</si>
  <si>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</si>
  <si>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</si>
  <si>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</si>
  <si>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</si>
  <si>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</si>
  <si>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</si>
  <si>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</si>
  <si>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</si>
  <si>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</si>
  <si>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</si>
  <si>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</si>
  <si>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</si>
  <si>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</si>
  <si>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</si>
  <si>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</si>
  <si>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</si>
  <si>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</si>
  <si>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</si>
  <si>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</si>
  <si>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</si>
  <si>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</si>
  <si>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</si>
  <si>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</si>
  <si>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</si>
  <si>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</si>
  <si>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</si>
  <si>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</si>
  <si>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</si>
  <si>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</si>
  <si>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</si>
  <si>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</si>
  <si>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</si>
  <si>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</si>
  <si>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</si>
  <si>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</si>
  <si>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</si>
  <si>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</si>
  <si>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</si>
  <si>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</si>
  <si>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</si>
  <si>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</si>
  <si>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</si>
  <si>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</si>
  <si>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</si>
  <si>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</si>
  <si>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</si>
  <si>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</si>
  <si>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</si>
  <si>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</si>
  <si>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</si>
  <si>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</si>
  <si>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</si>
  <si>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</si>
  <si>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</si>
  <si>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</si>
  <si>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</si>
  <si>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</si>
  <si>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</si>
  <si>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</si>
  <si>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</si>
  <si>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</si>
  <si>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</si>
  <si>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</si>
  <si>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</si>
  <si>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</si>
  <si>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</si>
  <si>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</si>
  <si>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</si>
  <si>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</si>
  <si>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</si>
  <si>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</si>
  <si>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</si>
  <si>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</si>
  <si>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</si>
  <si>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</si>
  <si>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</si>
  <si>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</si>
  <si>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</si>
  <si>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</si>
  <si>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</si>
  <si>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</si>
  <si>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</si>
  <si>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</si>
  <si>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</si>
  <si>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</si>
  <si>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</si>
  <si>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</si>
  <si>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</si>
  <si>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</si>
  <si>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</si>
  <si>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</si>
  <si>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</si>
  <si>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</si>
  <si>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</si>
  <si>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</si>
  <si>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</si>
  <si>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</si>
  <si>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</si>
  <si>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</si>
  <si>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</si>
  <si>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</si>
  <si>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</si>
  <si>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</si>
  <si>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</si>
  <si>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</si>
  <si>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</si>
  <si>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</si>
  <si>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</si>
  <si>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</si>
  <si>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</si>
  <si>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</si>
  <si>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</si>
  <si>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</si>
  <si>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</si>
  <si>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</si>
  <si>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</si>
  <si>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</si>
  <si>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</si>
  <si>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</si>
  <si>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</si>
  <si>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</si>
  <si>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</si>
  <si>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</si>
  <si>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</si>
  <si>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</si>
  <si>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</si>
  <si>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</si>
  <si>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</si>
  <si>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</si>
  <si>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</si>
  <si>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</si>
  <si>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</si>
  <si>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</si>
  <si>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</si>
  <si>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</si>
  <si>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</si>
  <si>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</si>
  <si>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</si>
  <si>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</si>
  <si>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</si>
  <si>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</si>
  <si>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</si>
  <si>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</si>
  <si>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</si>
  <si>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</si>
  <si>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</si>
  <si>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</si>
  <si>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</si>
  <si>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</si>
  <si>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</si>
  <si>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</si>
  <si>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</si>
  <si>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</si>
  <si>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</si>
  <si>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</si>
  <si>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</si>
  <si>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</si>
  <si>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</si>
  <si>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</si>
  <si>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</si>
  <si>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</si>
  <si>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</si>
  <si>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</si>
  <si>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</si>
  <si>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</si>
  <si>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</si>
  <si>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</si>
  <si>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</si>
  <si>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</si>
  <si>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</si>
  <si>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</si>
  <si>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</si>
  <si>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</si>
  <si>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</si>
  <si>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</si>
  <si>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</si>
  <si>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</si>
  <si>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</si>
  <si>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</si>
  <si>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</si>
  <si>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</si>
  <si>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</si>
  <si>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</si>
  <si>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</si>
  <si>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</si>
  <si>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</si>
  <si>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</si>
  <si>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</si>
  <si>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</si>
  <si>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</si>
  <si>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</si>
  <si>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</si>
  <si>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</si>
  <si>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</si>
  <si>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</si>
  <si>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</si>
  <si>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</si>
  <si>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</si>
  <si>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</si>
  <si>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</si>
  <si>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</si>
  <si>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</si>
  <si>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</si>
  <si>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</si>
  <si>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</si>
  <si>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</si>
  <si>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</si>
  <si>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</si>
  <si>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</si>
  <si>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</si>
  <si>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</si>
  <si>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</si>
  <si>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</si>
  <si>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</si>
  <si>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</si>
  <si>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</si>
  <si>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</si>
  <si>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</si>
  <si>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</si>
  <si>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</si>
  <si>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</si>
  <si>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</si>
  <si>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</si>
  <si>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</si>
  <si>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</si>
  <si>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</si>
  <si>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</si>
  <si>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</si>
  <si>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</si>
  <si>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</si>
  <si>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</si>
  <si>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</si>
  <si>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</si>
  <si>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</si>
  <si>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</si>
  <si>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</si>
  <si>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</si>
  <si>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</si>
  <si>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</si>
  <si>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</si>
  <si>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</si>
  <si>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</si>
  <si>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</si>
  <si>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</si>
  <si>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</si>
  <si>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</si>
  <si>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</si>
  <si>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</si>
  <si>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</si>
  <si>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</si>
  <si>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</si>
  <si>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</si>
  <si>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</si>
  <si>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</si>
  <si>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</si>
  <si>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</si>
  <si>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</si>
  <si>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</si>
  <si>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</si>
  <si>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</si>
  <si>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</si>
  <si>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</si>
  <si>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</si>
  <si>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</si>
  <si>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</si>
  <si>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</si>
  <si>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</si>
  <si>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</si>
  <si>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</si>
  <si>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</si>
  <si>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</si>
  <si>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</si>
  <si>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</si>
  <si>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</si>
  <si>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</si>
  <si>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</si>
  <si>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</si>
  <si>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</si>
  <si>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</si>
  <si>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</si>
  <si>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</si>
  <si>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</si>
  <si>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</si>
  <si>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</si>
  <si>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</si>
  <si>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</si>
  <si>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</si>
  <si>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</si>
  <si>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</si>
  <si>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</si>
  <si>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</si>
  <si>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</si>
  <si>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</si>
  <si>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</si>
  <si>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</si>
  <si>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</si>
  <si>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</si>
  <si>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</si>
  <si>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</si>
  <si>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</si>
  <si>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</si>
  <si>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</si>
  <si>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</si>
  <si>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</si>
  <si>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</si>
  <si>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</si>
  <si>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</si>
  <si>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</si>
  <si>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</si>
  <si>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</si>
  <si>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</si>
  <si>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</si>
  <si>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</si>
  <si>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</si>
  <si>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</si>
  <si>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</si>
  <si>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</si>
  <si>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</si>
  <si>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</si>
  <si>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</si>
  <si>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</si>
  <si>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</si>
  <si>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</si>
  <si>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</si>
  <si>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</si>
  <si>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</si>
  <si>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</si>
  <si>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</si>
  <si>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</si>
  <si>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</si>
  <si>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</si>
  <si>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</si>
  <si>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</si>
  <si>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</si>
  <si>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</si>
  <si>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</si>
  <si>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</si>
  <si>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</si>
  <si>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</si>
  <si>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</si>
  <si>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</si>
  <si>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</si>
  <si>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</si>
  <si>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</si>
  <si>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</si>
  <si>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</si>
  <si>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</si>
  <si>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</si>
  <si>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</si>
  <si>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</si>
  <si>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</si>
  <si>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</si>
  <si>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</si>
  <si>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</si>
  <si>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</si>
  <si>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</si>
  <si>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</si>
  <si>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</si>
  <si>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</si>
  <si>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</si>
  <si>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</si>
  <si>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</si>
  <si>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</si>
  <si>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</si>
  <si>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</si>
  <si>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</si>
  <si>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</si>
  <si>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</si>
  <si>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</si>
  <si>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</si>
  <si>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</si>
  <si>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</si>
  <si>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</si>
  <si>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</si>
  <si>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</si>
  <si>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</si>
  <si>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</si>
  <si>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</si>
  <si>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</si>
  <si>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</si>
  <si>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</si>
  <si>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</si>
  <si>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</si>
  <si>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</si>
  <si>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</si>
  <si>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</si>
  <si>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</si>
  <si>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</si>
  <si>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</si>
  <si>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</si>
  <si>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</si>
  <si>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</si>
  <si>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</si>
  <si>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</si>
  <si>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</si>
  <si>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</si>
  <si>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</si>
  <si>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</si>
  <si>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</si>
  <si>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</si>
  <si>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</si>
  <si>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</si>
  <si>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</si>
  <si>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</si>
  <si>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</si>
  <si>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</si>
  <si>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</si>
  <si>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</si>
  <si>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</si>
  <si>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</si>
  <si>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</si>
  <si>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</si>
  <si>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</si>
  <si>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</si>
  <si>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</si>
  <si>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</si>
  <si>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</si>
  <si>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</si>
  <si>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</si>
  <si>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</si>
  <si>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</si>
  <si>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</si>
  <si>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</si>
  <si>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</si>
  <si>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</si>
  <si>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</si>
  <si>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</si>
  <si>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</si>
  <si>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</si>
  <si>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</si>
  <si>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</si>
  <si>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</si>
  <si>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</si>
  <si>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</si>
  <si>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</si>
  <si>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</si>
  <si>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</si>
  <si>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</si>
  <si>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</si>
  <si>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</si>
  <si>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</si>
  <si>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</si>
  <si>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</si>
  <si>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</si>
  <si>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</si>
  <si>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</si>
  <si>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</si>
  <si>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</si>
  <si>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</si>
  <si>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</si>
  <si>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</si>
  <si>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</si>
  <si>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</si>
  <si>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</si>
  <si>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</si>
  <si>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</si>
  <si>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</si>
  <si>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</si>
  <si>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</si>
  <si>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</si>
  <si>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</si>
  <si>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</si>
  <si>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</si>
  <si>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</si>
  <si>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</si>
  <si>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</si>
  <si>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</si>
  <si>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</si>
  <si>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</si>
  <si>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</si>
  <si>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</si>
  <si>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</si>
  <si>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</si>
  <si>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</si>
  <si>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</si>
  <si>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</si>
  <si>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</si>
  <si>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</si>
  <si>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</si>
  <si>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</si>
  <si>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</si>
  <si>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</si>
  <si>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</si>
  <si>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</si>
  <si>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</si>
  <si>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</si>
  <si>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</si>
  <si>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</si>
  <si>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</si>
  <si>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</si>
  <si>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</si>
  <si>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</si>
  <si>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</si>
  <si>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</si>
  <si>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</si>
  <si>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</si>
  <si>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</si>
  <si>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</si>
  <si>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</si>
  <si>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</si>
  <si>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</si>
  <si>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</si>
  <si>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</si>
  <si>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</si>
  <si>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</si>
  <si>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</si>
  <si>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</si>
  <si>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</si>
  <si>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</si>
  <si>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</si>
  <si>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</si>
  <si>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</si>
  <si>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</si>
  <si>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</si>
  <si>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</si>
  <si>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</si>
  <si>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</si>
  <si>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</si>
  <si>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</si>
  <si>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</si>
  <si>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</si>
  <si>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</si>
  <si>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</si>
  <si>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</si>
  <si>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</si>
  <si>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</si>
  <si>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</si>
  <si>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</si>
  <si>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</si>
  <si>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</si>
  <si>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</si>
  <si>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</si>
  <si>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</si>
  <si>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</si>
  <si>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</si>
  <si>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</si>
  <si>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</si>
  <si>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</si>
  <si>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</si>
  <si>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</si>
  <si>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</si>
  <si>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</si>
  <si>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</si>
  <si>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</si>
  <si>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</si>
  <si>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</si>
  <si>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</si>
  <si>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</si>
  <si>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</si>
  <si>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</si>
  <si>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</si>
  <si>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</si>
  <si>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</si>
  <si>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</si>
  <si>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</si>
  <si>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</si>
  <si>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</si>
  <si>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</si>
  <si>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</si>
  <si>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</si>
  <si>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</si>
  <si>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</si>
  <si>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</si>
  <si>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</si>
  <si>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</si>
  <si>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</si>
  <si>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</si>
  <si>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</si>
  <si>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</si>
  <si>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</si>
  <si>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</si>
  <si>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</si>
  <si>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</si>
  <si>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</si>
  <si>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</si>
  <si>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</si>
  <si>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</si>
  <si>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</si>
  <si>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</si>
  <si>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</si>
  <si>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</si>
  <si>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</si>
  <si>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</si>
  <si>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</si>
  <si>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</si>
  <si>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</si>
  <si>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</si>
  <si>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</si>
  <si>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</si>
  <si>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</si>
  <si>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</si>
  <si>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</si>
  <si>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</si>
  <si>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</si>
  <si>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</si>
  <si>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</si>
  <si>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</si>
  <si>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</si>
  <si>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</si>
  <si>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</si>
  <si>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</si>
  <si>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</si>
  <si>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</si>
  <si>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</si>
  <si>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</si>
  <si>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</si>
  <si>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</si>
  <si>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</si>
  <si>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</si>
  <si>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</si>
  <si>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</si>
  <si>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</si>
  <si>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</si>
  <si>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</si>
  <si>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</si>
  <si>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</si>
  <si>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</si>
  <si>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</si>
  <si>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</si>
  <si>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</si>
  <si>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</si>
  <si>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</si>
  <si>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</si>
  <si>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</si>
  <si>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</si>
  <si>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</si>
  <si>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</si>
  <si>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</si>
  <si>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</si>
  <si>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</si>
  <si>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</si>
  <si>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</si>
  <si>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</si>
  <si>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</si>
  <si>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</si>
  <si>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</si>
  <si>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</si>
  <si>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</si>
  <si>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</si>
  <si>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</si>
  <si>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</si>
  <si>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</si>
  <si>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</si>
  <si>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</si>
  <si>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</si>
  <si>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</si>
  <si>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</si>
  <si>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</si>
  <si>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</si>
  <si>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</si>
  <si>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</si>
  <si>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</si>
  <si>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</si>
  <si>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</si>
  <si>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</si>
  <si>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</si>
  <si>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</si>
  <si>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</si>
  <si>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</si>
  <si>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</si>
  <si>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</si>
  <si>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</si>
  <si>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</si>
  <si>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</si>
  <si>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</si>
  <si>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</si>
  <si>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</si>
  <si>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</si>
  <si>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</si>
  <si>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</si>
  <si>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</si>
  <si>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</si>
  <si>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</si>
  <si>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</si>
  <si>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</si>
  <si>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</si>
  <si>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</si>
  <si>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</si>
  <si>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</si>
  <si>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</si>
  <si>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</si>
  <si>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</si>
  <si>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</si>
  <si>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</si>
  <si>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</si>
  <si>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</si>
  <si>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</si>
  <si>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</si>
  <si>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</si>
  <si>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</si>
  <si>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</si>
  <si>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</si>
  <si>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</si>
  <si>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</si>
  <si>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</si>
  <si>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</si>
  <si>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</si>
  <si>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</si>
  <si>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</si>
  <si>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</si>
  <si>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</si>
  <si>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</si>
  <si>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</si>
  <si>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</si>
  <si>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</si>
  <si>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</si>
  <si>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</si>
  <si>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</si>
  <si>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</si>
  <si>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</si>
  <si>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</si>
  <si>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</si>
  <si>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</si>
  <si>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</si>
  <si>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</si>
  <si>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</si>
  <si>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</si>
  <si>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</si>
  <si>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</si>
  <si>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</si>
  <si>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</si>
  <si>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</si>
  <si>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</si>
  <si>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</si>
  <si>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</si>
  <si>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</si>
  <si>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</si>
  <si>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</si>
  <si>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</si>
  <si>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</si>
  <si>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</si>
  <si>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</si>
  <si>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</si>
  <si>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</si>
  <si>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</si>
  <si>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</si>
  <si>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</si>
  <si>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</si>
  <si>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</si>
  <si>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</si>
  <si>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</si>
  <si>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</si>
  <si>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</si>
  <si>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</si>
  <si>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</si>
  <si>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</si>
  <si>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</si>
  <si>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</si>
  <si>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</si>
  <si>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</si>
  <si>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</si>
  <si>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</si>
  <si>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</si>
  <si>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</si>
  <si>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</si>
  <si>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</si>
  <si>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</si>
  <si>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</si>
  <si>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</si>
  <si>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</si>
  <si>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</si>
  <si>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</si>
  <si>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</si>
  <si>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</si>
  <si>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</si>
  <si>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</si>
  <si>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</si>
  <si>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</si>
  <si>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</si>
  <si>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</si>
  <si>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</si>
  <si>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</si>
  <si>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</si>
  <si>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</si>
  <si>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</si>
  <si>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</si>
  <si>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</si>
  <si>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</si>
  <si>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</si>
  <si>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</si>
  <si>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</si>
  <si>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</si>
  <si>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</si>
  <si>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</si>
  <si>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</si>
  <si>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</si>
  <si>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</si>
  <si>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</si>
  <si>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</si>
  <si>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</si>
  <si>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</si>
  <si>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</si>
  <si>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</si>
  <si>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</si>
  <si>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</si>
  <si>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</si>
  <si>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</si>
  <si>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</si>
  <si>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</si>
  <si>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</si>
  <si>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</si>
  <si>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</si>
  <si>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</si>
  <si>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</si>
  <si>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</si>
  <si>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</si>
  <si>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</si>
  <si>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</si>
  <si>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</si>
  <si>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</si>
  <si>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</si>
  <si>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</si>
  <si>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</si>
  <si>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</si>
  <si>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</si>
  <si>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</si>
  <si>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</si>
  <si>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</si>
  <si>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</si>
  <si>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</si>
  <si>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</si>
  <si>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</si>
  <si>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</si>
  <si>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</si>
  <si>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</si>
  <si>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</si>
  <si>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</si>
  <si>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</si>
  <si>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</si>
  <si>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</si>
  <si>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</si>
  <si>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</si>
  <si>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</si>
  <si>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</si>
  <si>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</si>
  <si>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</si>
  <si>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</si>
  <si>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</si>
  <si>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</si>
  <si>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</si>
  <si>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</si>
  <si>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</si>
  <si>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</si>
  <si>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</si>
  <si>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</si>
  <si>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</si>
  <si>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</si>
  <si>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</si>
  <si>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</si>
  <si>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</si>
  <si>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</si>
  <si>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</si>
  <si>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</si>
  <si>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</si>
  <si>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</si>
  <si>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</si>
  <si>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</si>
  <si>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</si>
  <si>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</si>
  <si>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</si>
  <si>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</si>
  <si>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</si>
  <si>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</si>
  <si>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</si>
  <si>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</si>
  <si>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</si>
  <si>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</si>
  <si>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</si>
  <si>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</si>
  <si>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</si>
  <si>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</si>
  <si>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</si>
  <si>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</si>
  <si>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</si>
  <si>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</si>
  <si>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</si>
  <si>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</si>
  <si>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</si>
  <si>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</si>
  <si>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</si>
  <si>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</si>
  <si>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</si>
  <si>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</si>
  <si>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</si>
  <si>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</si>
  <si>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</si>
  <si>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</si>
  <si>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</si>
  <si>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</si>
  <si>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</si>
  <si>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</si>
  <si>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</si>
  <si>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</si>
  <si>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</si>
  <si>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</si>
  <si>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</si>
  <si>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</si>
  <si>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</si>
  <si>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</si>
  <si>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</si>
  <si>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</si>
  <si>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</si>
  <si>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</si>
  <si>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</si>
  <si>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</si>
  <si>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</si>
  <si>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</si>
  <si>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</si>
  <si>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</si>
  <si>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</si>
  <si>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</si>
  <si>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</si>
  <si>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</si>
  <si>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</si>
  <si>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</si>
  <si>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</si>
  <si>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</si>
  <si>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</si>
  <si>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</si>
  <si>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</si>
  <si>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</si>
  <si>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</si>
  <si>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</si>
  <si>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</si>
  <si>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</si>
  <si>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</si>
  <si>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</si>
  <si>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</si>
  <si>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</si>
  <si>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</si>
  <si>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</si>
  <si>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</si>
  <si>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</si>
  <si>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</si>
  <si>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</si>
  <si>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</si>
  <si>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</si>
  <si>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</si>
  <si>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</si>
  <si>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</si>
  <si>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</si>
  <si>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</si>
  <si>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</si>
  <si>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</si>
  <si>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</si>
  <si>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</si>
  <si>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</si>
  <si>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</si>
  <si>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</si>
  <si>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</si>
  <si>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</si>
  <si>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</si>
  <si>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</si>
  <si>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</si>
  <si>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</si>
  <si>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</si>
  <si>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</si>
  <si>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</si>
  <si>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</si>
  <si>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</si>
  <si>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</si>
  <si>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</si>
  <si>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</si>
  <si>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</si>
  <si>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</si>
  <si>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</si>
  <si>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</si>
  <si>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</si>
  <si>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</si>
  <si>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</si>
  <si>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</si>
  <si>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</si>
  <si>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</si>
  <si>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</si>
  <si>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</si>
  <si>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</si>
  <si>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</si>
  <si>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</si>
  <si>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</si>
  <si>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</si>
  <si>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</si>
  <si>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</si>
  <si>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</si>
  <si>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</si>
  <si>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</si>
  <si>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</si>
  <si>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</si>
  <si>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</si>
  <si>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</si>
  <si>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</si>
  <si>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</si>
  <si>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</si>
  <si>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</si>
  <si>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</si>
  <si>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</si>
  <si>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</si>
  <si>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</si>
  <si>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</si>
  <si>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</si>
  <si>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</si>
  <si>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</si>
  <si>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</si>
  <si>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</si>
  <si>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</si>
  <si>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</si>
  <si>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</si>
  <si>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</si>
  <si>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</si>
  <si>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</si>
  <si>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</si>
  <si>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</si>
  <si>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</si>
  <si>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</si>
  <si>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</si>
  <si>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</si>
  <si>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</si>
  <si>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</si>
  <si>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</si>
  <si>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</si>
  <si>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</si>
  <si>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</si>
  <si>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</si>
  <si>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</si>
  <si>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</si>
  <si>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</si>
  <si>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</si>
  <si>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</si>
  <si>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</si>
  <si>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</si>
  <si>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</si>
  <si>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</si>
  <si>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</si>
  <si>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</si>
  <si>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</si>
  <si>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</si>
  <si>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</si>
  <si>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</si>
  <si>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</si>
  <si>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</si>
  <si>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</si>
  <si>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</si>
  <si>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</si>
  <si>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</si>
  <si>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</si>
  <si>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</si>
  <si>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</si>
  <si>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</si>
  <si>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</si>
  <si>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</si>
  <si>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</si>
  <si>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</si>
  <si>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</si>
  <si>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</si>
  <si>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</si>
  <si>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</si>
  <si>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</si>
  <si>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</si>
  <si>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</si>
  <si>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</si>
  <si>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</si>
  <si>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</si>
  <si>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</si>
  <si>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</si>
  <si>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</si>
  <si>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</si>
  <si>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</si>
  <si>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</si>
  <si>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</si>
  <si>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</si>
  <si>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</si>
  <si>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</si>
  <si>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</si>
  <si>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</si>
  <si>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</si>
  <si>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</si>
  <si>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</si>
  <si>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</si>
  <si>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</si>
  <si>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</si>
  <si>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</si>
  <si>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</si>
  <si>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</si>
  <si>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</si>
  <si>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</si>
  <si>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</si>
  <si>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</si>
  <si>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</si>
  <si>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</si>
  <si>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</si>
  <si>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</si>
  <si>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</si>
  <si>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</si>
  <si>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</si>
  <si>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</si>
  <si>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</si>
  <si>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</si>
  <si>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</si>
  <si>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</si>
  <si>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</si>
  <si>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</si>
  <si>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</si>
  <si>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</si>
  <si>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</si>
  <si>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</si>
  <si>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</si>
  <si>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</si>
  <si>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</si>
  <si>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</si>
  <si>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</si>
  <si>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</si>
  <si>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</si>
  <si>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</si>
  <si>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</si>
  <si>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</si>
  <si>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</si>
  <si>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</si>
  <si>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</si>
  <si>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</si>
  <si>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</si>
  <si>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</si>
  <si>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</si>
  <si>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</si>
  <si>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</si>
  <si>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</si>
  <si>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</si>
  <si>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</si>
  <si>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</si>
  <si>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</si>
  <si>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</si>
  <si>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</si>
  <si>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</si>
  <si>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</si>
  <si>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</si>
  <si>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</si>
  <si>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</si>
  <si>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</si>
  <si>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</si>
  <si>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</si>
  <si>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</si>
  <si>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</si>
  <si>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</si>
  <si>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</si>
  <si>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</si>
  <si>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</si>
  <si>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</si>
  <si>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</si>
  <si>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</si>
  <si>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</si>
  <si>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</si>
  <si>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</si>
  <si>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</si>
  <si>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</si>
  <si>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</si>
  <si>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</si>
  <si>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</si>
  <si>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</si>
  <si>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</si>
  <si>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</si>
  <si>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</si>
  <si>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</si>
  <si>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</si>
  <si>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</si>
  <si>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</si>
  <si>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</si>
  <si>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</si>
  <si>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</si>
  <si>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</si>
  <si>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</si>
  <si>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</si>
  <si>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</si>
  <si>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</si>
  <si>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</si>
  <si>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</si>
  <si>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</si>
  <si>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</si>
  <si>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</si>
  <si>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</si>
  <si>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</si>
  <si>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</si>
  <si>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</si>
  <si>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</si>
  <si>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</si>
  <si>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</si>
  <si>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</si>
  <si>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</si>
  <si>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</si>
  <si>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</si>
  <si>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</si>
  <si>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</si>
  <si>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</si>
  <si>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</si>
  <si>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</si>
  <si>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</si>
  <si>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</si>
  <si>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</si>
  <si>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</si>
  <si>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</si>
  <si>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</si>
  <si>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</si>
  <si>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</si>
  <si>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</si>
  <si>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</si>
  <si>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</si>
  <si>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</si>
  <si>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</si>
  <si>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</si>
  <si>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</si>
  <si>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</si>
  <si>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</si>
  <si>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</si>
  <si>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</si>
  <si>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</si>
  <si>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</si>
  <si>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</si>
  <si>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</si>
  <si>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</si>
  <si>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</si>
  <si>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</si>
  <si>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</si>
  <si>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</si>
  <si>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</si>
  <si>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</si>
  <si>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</si>
  <si>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</si>
  <si>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</si>
  <si>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</si>
  <si>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</si>
  <si>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</si>
  <si>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</si>
  <si>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</si>
  <si>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</si>
  <si>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</si>
  <si>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</si>
  <si>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</si>
  <si>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</si>
  <si>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</si>
  <si>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</si>
  <si>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</si>
  <si>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</si>
  <si>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</si>
  <si>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</si>
  <si>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</si>
  <si>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</si>
  <si>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</si>
  <si>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</si>
  <si>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</si>
  <si>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</si>
  <si>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</si>
  <si>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</si>
  <si>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</si>
  <si>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</si>
  <si>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</si>
  <si>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</si>
  <si>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</si>
  <si>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</si>
  <si>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</si>
  <si>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</si>
  <si>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</si>
  <si>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</si>
  <si>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</si>
  <si>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</si>
  <si>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</si>
  <si>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</si>
  <si>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</si>
  <si>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</si>
  <si>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</si>
  <si>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</si>
  <si>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</si>
  <si>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</si>
  <si>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</si>
  <si>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</si>
  <si>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</si>
  <si>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</si>
  <si>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</si>
  <si>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</si>
  <si>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</si>
  <si>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</si>
  <si>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</si>
  <si>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</si>
  <si>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</si>
  <si>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</si>
  <si>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</si>
  <si>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</si>
  <si>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</si>
  <si>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</si>
  <si>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</si>
  <si>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</si>
  <si>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</si>
  <si>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</si>
  <si>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</si>
  <si>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</si>
  <si>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</si>
  <si>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</si>
  <si>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</si>
  <si>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</si>
  <si>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</si>
  <si>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</si>
  <si>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</si>
  <si>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</si>
  <si>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</si>
  <si>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</si>
  <si>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</si>
  <si>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</si>
  <si>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</si>
  <si>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</si>
  <si>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</si>
  <si>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</si>
  <si>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</si>
  <si>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</si>
  <si>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</si>
  <si>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</si>
  <si>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</si>
  <si>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</si>
  <si>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</si>
  <si>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</si>
  <si>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</si>
  <si>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</si>
  <si>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</si>
  <si>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</si>
  <si>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</si>
  <si>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</si>
  <si>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</si>
  <si>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</si>
  <si>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</si>
  <si>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</si>
  <si>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</si>
  <si>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</si>
  <si>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</si>
  <si>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</si>
  <si>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</si>
  <si>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</si>
  <si>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</si>
  <si>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</si>
  <si>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</si>
  <si>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</si>
  <si>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</si>
  <si>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</si>
  <si>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</si>
  <si>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</si>
  <si>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</si>
  <si>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</si>
  <si>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</si>
  <si>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</si>
  <si>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</si>
  <si>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</si>
  <si>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</si>
  <si>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</si>
  <si>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</si>
  <si>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</si>
  <si>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</si>
  <si>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</si>
  <si>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</si>
  <si>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</si>
  <si>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</si>
  <si>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</si>
  <si>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</si>
  <si>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</si>
  <si>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</si>
  <si>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</si>
  <si>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</si>
  <si>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</si>
  <si>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</si>
  <si>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</si>
  <si>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</si>
  <si>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</si>
  <si>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</si>
  <si>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</si>
  <si>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</si>
  <si>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</si>
  <si>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</si>
  <si>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</si>
  <si>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</si>
  <si>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</si>
  <si>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</si>
  <si>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</si>
  <si>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</si>
  <si>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</si>
  <si>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</si>
  <si>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</si>
  <si>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</si>
  <si>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</si>
  <si>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</si>
  <si>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</si>
  <si>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</si>
  <si>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</si>
  <si>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</si>
  <si>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</si>
  <si>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</si>
  <si>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</si>
  <si>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</si>
  <si>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</si>
  <si>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</si>
  <si>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</si>
  <si>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</si>
  <si>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</si>
  <si>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</si>
  <si>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</si>
  <si>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</si>
  <si>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</si>
  <si>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</si>
  <si>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</si>
  <si>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</si>
  <si>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</si>
  <si>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</si>
  <si>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</si>
  <si>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</si>
  <si>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</si>
  <si>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</si>
  <si>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</si>
  <si>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</si>
  <si>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</si>
  <si>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</si>
  <si>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</si>
  <si>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</si>
  <si>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</si>
  <si>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</si>
  <si>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</si>
  <si>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</si>
  <si>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</si>
  <si>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</si>
  <si>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</si>
  <si>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</si>
  <si>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</si>
  <si>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</si>
  <si>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</si>
  <si>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</si>
  <si>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</si>
  <si>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</si>
  <si>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</si>
  <si>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</si>
  <si>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</si>
  <si>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</si>
  <si>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</si>
  <si>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</si>
  <si>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</si>
  <si>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</si>
  <si>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</si>
  <si>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</si>
  <si>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</si>
  <si>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</si>
  <si>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</si>
  <si>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</si>
  <si>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</si>
  <si>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</si>
  <si>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</si>
  <si>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</si>
  <si>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</si>
  <si>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</si>
  <si>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</si>
  <si>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</si>
  <si>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</si>
  <si>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</si>
  <si>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</si>
  <si>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</si>
  <si>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</si>
  <si>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</si>
  <si>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</si>
  <si>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</si>
  <si>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</si>
  <si>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</si>
  <si>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</si>
  <si>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</si>
  <si>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</si>
  <si>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</si>
  <si>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</si>
  <si>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</si>
  <si>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</si>
  <si>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</si>
  <si>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</si>
  <si>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</si>
  <si>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</si>
  <si>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</si>
  <si>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</si>
  <si>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</si>
  <si>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</si>
  <si>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</si>
  <si>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</si>
  <si>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</si>
  <si>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</si>
  <si>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</si>
  <si>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</si>
  <si>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</si>
  <si>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</si>
  <si>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</si>
  <si>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</si>
  <si>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</si>
  <si>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</si>
  <si>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</si>
  <si>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</si>
  <si>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</si>
  <si>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</si>
  <si>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</si>
  <si>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</si>
  <si>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</si>
  <si>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</si>
  <si>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</si>
  <si>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</si>
  <si>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</si>
  <si>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</si>
  <si>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</si>
  <si>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</si>
  <si>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</si>
  <si>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</si>
  <si>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</si>
  <si>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</si>
  <si>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</si>
  <si>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</si>
  <si>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</si>
  <si>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</si>
  <si>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</si>
  <si>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</si>
  <si>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</si>
  <si>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</si>
  <si>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</si>
  <si>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</si>
  <si>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</si>
  <si>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</si>
  <si>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</si>
  <si>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</si>
  <si>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</si>
  <si>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</si>
  <si>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</si>
  <si>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</si>
  <si>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</si>
  <si>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</si>
  <si>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</si>
  <si>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</si>
  <si>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</si>
  <si>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</si>
  <si>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</si>
  <si>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</si>
  <si>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</si>
  <si>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</si>
  <si>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</si>
  <si>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</si>
  <si>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</si>
  <si>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</si>
  <si>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</si>
  <si>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</si>
  <si>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</si>
  <si>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</si>
  <si>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</si>
  <si>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</si>
  <si>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</si>
  <si>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</si>
  <si>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</si>
  <si>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</si>
  <si>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</si>
  <si>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</si>
  <si>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</si>
  <si>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</si>
  <si>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</si>
  <si>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</si>
  <si>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</si>
  <si>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</si>
  <si>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</si>
  <si>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</si>
  <si>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</si>
  <si>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</si>
  <si>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</si>
  <si>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</si>
  <si>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</si>
  <si>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</si>
  <si>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</si>
  <si>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</si>
  <si>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</si>
  <si>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</si>
  <si>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</si>
  <si>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</si>
  <si>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</si>
  <si>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</si>
  <si>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</si>
  <si>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</si>
  <si>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</si>
  <si>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</si>
  <si>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</si>
  <si>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</si>
  <si>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</si>
  <si>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</si>
  <si>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</si>
  <si>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</si>
  <si>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</si>
  <si>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</si>
  <si>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</si>
  <si>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</si>
  <si>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</si>
  <si>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</si>
  <si>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</si>
  <si>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</si>
  <si>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</si>
  <si>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</si>
  <si>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</si>
  <si>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</si>
  <si>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</si>
  <si>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</si>
  <si>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</si>
  <si>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</si>
  <si>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</si>
  <si>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</si>
  <si>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</si>
  <si>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</si>
  <si>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</si>
  <si>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</si>
  <si>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</si>
  <si>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</si>
  <si>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</si>
  <si>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</si>
  <si>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</si>
  <si>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</si>
  <si>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</si>
  <si>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</si>
  <si>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</si>
  <si>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</si>
  <si>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</si>
  <si>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</si>
  <si>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</si>
  <si>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</si>
  <si>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</si>
  <si>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</si>
  <si>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</si>
  <si>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</si>
  <si>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</si>
  <si>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</si>
  <si>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</si>
  <si>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</si>
  <si>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</si>
  <si>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</si>
  <si>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</si>
  <si>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</si>
  <si>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</si>
  <si>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</si>
  <si>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</si>
  <si>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</si>
  <si>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</si>
  <si>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</si>
  <si>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</si>
  <si>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</si>
  <si>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</si>
  <si>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</si>
  <si>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</si>
  <si>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</si>
  <si>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</si>
  <si>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</si>
  <si>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</si>
  <si>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</si>
  <si>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</si>
  <si>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</si>
  <si>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</si>
  <si>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</si>
  <si>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</si>
  <si>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</si>
  <si>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</si>
  <si>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</si>
  <si>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</si>
  <si>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</si>
  <si>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</si>
  <si>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</si>
  <si>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</si>
  <si>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</si>
  <si>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</si>
  <si>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</si>
  <si>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</si>
  <si>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</si>
  <si>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</si>
  <si>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</si>
  <si>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</si>
  <si>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</si>
  <si>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</si>
  <si>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</si>
  <si>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</si>
  <si>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</si>
  <si>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</si>
  <si>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</si>
  <si>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</si>
  <si>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</si>
  <si>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</si>
  <si>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</si>
  <si>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</si>
  <si>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</si>
  <si>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</si>
  <si>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</si>
  <si>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</si>
  <si>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</si>
  <si>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</si>
  <si>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</si>
  <si>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</si>
  <si>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</si>
  <si>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</si>
  <si>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</si>
  <si>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</si>
  <si>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</si>
  <si>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</si>
  <si>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</si>
  <si>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</si>
  <si>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</si>
  <si>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</si>
  <si>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</si>
  <si>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</si>
  <si>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</si>
  <si>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</si>
  <si>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</si>
  <si>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</si>
  <si>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</si>
  <si>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</si>
  <si>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</si>
  <si>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</si>
  <si>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</si>
  <si>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</si>
  <si>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</si>
  <si>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</si>
  <si>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</si>
  <si>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</si>
  <si>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</si>
  <si>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</si>
  <si>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</si>
  <si>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</si>
  <si>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</si>
  <si>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</si>
  <si>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</si>
  <si>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</si>
  <si>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</si>
  <si>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</si>
  <si>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</si>
  <si>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</si>
  <si>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</si>
  <si>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</si>
  <si>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</si>
  <si>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</si>
  <si>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</si>
  <si>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</si>
  <si>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</si>
  <si>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</si>
  <si>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</si>
  <si>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</si>
  <si>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</si>
  <si>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</si>
  <si>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</si>
  <si>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</si>
  <si>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</si>
  <si>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</si>
  <si>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</si>
  <si>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</si>
  <si>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</si>
  <si>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</si>
  <si>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</si>
  <si>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</si>
  <si>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</si>
  <si>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</si>
  <si>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</si>
  <si>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</si>
  <si>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</si>
  <si>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</si>
  <si>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</si>
  <si>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</si>
  <si>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</si>
  <si>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</si>
  <si>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</si>
  <si>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</si>
  <si>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</si>
  <si>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</si>
  <si>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</si>
  <si>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</si>
  <si>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</si>
  <si>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</si>
  <si>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</si>
  <si>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</si>
  <si>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</si>
  <si>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</si>
  <si>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</si>
  <si>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</si>
  <si>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</si>
  <si>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</si>
  <si>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</si>
  <si>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</si>
  <si>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</si>
  <si>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</si>
  <si>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</si>
  <si>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</si>
  <si>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</si>
  <si>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</si>
  <si>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</si>
  <si>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</si>
  <si>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</si>
  <si>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</si>
  <si>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</si>
  <si>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</si>
  <si>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</si>
  <si>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</si>
  <si>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</si>
  <si>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</si>
  <si>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</si>
  <si>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</si>
  <si>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</si>
  <si>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</si>
  <si>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</si>
  <si>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</si>
  <si>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</si>
  <si>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</si>
  <si>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</si>
  <si>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</si>
  <si>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</si>
  <si>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</si>
  <si>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</si>
  <si>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</si>
  <si>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</si>
  <si>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</si>
  <si>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</si>
  <si>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</si>
  <si>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</si>
  <si>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</si>
  <si>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</si>
  <si>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</si>
  <si>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</si>
  <si>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</si>
  <si>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</si>
  <si>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</si>
  <si>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</si>
  <si>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</si>
  <si>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</si>
  <si>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</si>
  <si>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</si>
  <si>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</si>
  <si>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</si>
  <si>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</si>
  <si>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</si>
  <si>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</si>
  <si>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</si>
  <si>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</si>
  <si>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</si>
  <si>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</si>
  <si>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</si>
  <si>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</si>
  <si>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</si>
  <si>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</si>
  <si>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</si>
  <si>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</si>
  <si>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</si>
  <si>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</si>
  <si>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</si>
  <si>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</si>
  <si>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</si>
  <si>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</si>
  <si>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</si>
  <si>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</si>
  <si>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</si>
  <si>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</si>
  <si>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</si>
  <si>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</si>
  <si>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</si>
  <si>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</si>
  <si>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</si>
  <si>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</si>
  <si>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</si>
  <si>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</si>
  <si>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</si>
  <si>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</si>
  <si>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</si>
  <si>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</si>
  <si>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</si>
  <si>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</si>
  <si>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</si>
  <si>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</si>
  <si>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</si>
  <si>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</si>
  <si>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</si>
  <si>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</si>
  <si>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</si>
  <si>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</si>
  <si>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</si>
  <si>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</si>
  <si>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</si>
  <si>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</si>
  <si>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</si>
  <si>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</si>
  <si>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</si>
  <si>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</si>
  <si>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</si>
  <si>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</si>
  <si>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</si>
  <si>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</si>
  <si>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</si>
  <si>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</si>
  <si>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</si>
  <si>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</si>
  <si>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</si>
  <si>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</si>
  <si>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</si>
  <si>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</si>
  <si>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</si>
  <si>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</si>
  <si>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</si>
  <si>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</si>
  <si>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</si>
  <si>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</si>
  <si>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</si>
  <si>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</si>
  <si>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</si>
  <si>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</si>
  <si>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</si>
  <si>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</si>
  <si>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</si>
  <si>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</si>
  <si>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</si>
  <si>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</si>
  <si>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</si>
  <si>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</si>
  <si>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</si>
  <si>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</si>
  <si>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</si>
  <si>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</si>
  <si>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</si>
  <si>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</si>
  <si>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</si>
  <si>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</si>
  <si>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</si>
  <si>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</si>
  <si>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</si>
  <si>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</si>
  <si>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</si>
  <si>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</si>
  <si>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</si>
  <si>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</si>
  <si>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</si>
  <si>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</si>
  <si>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</si>
  <si>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</si>
  <si>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</si>
  <si>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</si>
  <si>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</si>
  <si>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</si>
  <si>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</si>
  <si>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</si>
  <si>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</si>
  <si>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</si>
  <si>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</si>
  <si>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</si>
  <si>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</si>
  <si>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</si>
  <si>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</si>
  <si>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</si>
  <si>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</si>
  <si>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</si>
  <si>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</si>
  <si>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</si>
  <si>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</si>
  <si>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</si>
  <si>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</si>
  <si>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</si>
  <si>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</si>
  <si>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</si>
  <si>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</si>
  <si>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</si>
  <si>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</si>
  <si>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</si>
  <si>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</si>
  <si>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</si>
  <si>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</si>
  <si>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</si>
  <si>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</si>
  <si>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</si>
  <si>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</si>
  <si>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</si>
  <si>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</si>
  <si>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</si>
  <si>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</si>
  <si>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</si>
  <si>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</si>
  <si>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</si>
  <si>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</si>
  <si>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</si>
  <si>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</si>
  <si>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</si>
  <si>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</si>
  <si>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</si>
  <si>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</si>
  <si>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</si>
  <si>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</si>
  <si>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</si>
  <si>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</si>
  <si>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</si>
  <si>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</si>
  <si>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</si>
  <si>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</si>
  <si>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</si>
  <si>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</si>
  <si>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</si>
  <si>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</si>
  <si>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</si>
  <si>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</si>
  <si>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</si>
  <si>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</si>
  <si>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</si>
  <si>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</si>
  <si>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</si>
  <si>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</si>
  <si>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</si>
  <si>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</si>
  <si>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</si>
  <si>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</si>
  <si>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</si>
  <si>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</si>
  <si>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</si>
  <si>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</si>
  <si>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</si>
  <si>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</si>
  <si>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</si>
  <si>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</si>
  <si>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</si>
  <si>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</si>
  <si>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</si>
  <si>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</si>
  <si>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</si>
  <si>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</si>
  <si>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</si>
  <si>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</si>
  <si>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</si>
  <si>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</si>
  <si>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</si>
  <si>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</si>
  <si>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</si>
  <si>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</si>
  <si>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</si>
  <si>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</si>
  <si>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</si>
  <si>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</si>
  <si>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</si>
  <si>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</si>
  <si>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</si>
  <si>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</si>
  <si>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</si>
  <si>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</si>
  <si>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</si>
  <si>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</si>
  <si>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</si>
  <si>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</si>
  <si>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</si>
  <si>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</si>
  <si>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</si>
  <si>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</si>
  <si>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</si>
  <si>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</si>
  <si>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</si>
  <si>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</si>
  <si>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</si>
  <si>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</si>
  <si>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</si>
  <si>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</si>
  <si>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</si>
  <si>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</si>
  <si>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</si>
  <si>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</si>
  <si>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</si>
  <si>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</si>
  <si>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</si>
  <si>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</si>
  <si>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</si>
  <si>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</si>
  <si>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</si>
  <si>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</si>
  <si>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</si>
  <si>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</si>
  <si>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</si>
  <si>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</si>
  <si>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</si>
  <si>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</si>
  <si>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</si>
  <si>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</si>
  <si>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</si>
  <si>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</si>
  <si>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</si>
  <si>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</si>
  <si>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</si>
  <si>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</si>
  <si>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</si>
  <si>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</si>
  <si>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</si>
  <si>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</si>
  <si>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</si>
  <si>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</si>
  <si>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</si>
  <si>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</si>
  <si>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</si>
  <si>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</si>
  <si>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</si>
  <si>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</si>
  <si>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</si>
  <si>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</si>
  <si>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</si>
  <si>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</si>
  <si>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</si>
  <si>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</si>
  <si>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</si>
  <si>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</si>
  <si>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</si>
  <si>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</si>
  <si>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</si>
  <si>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</si>
  <si>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</si>
  <si>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</si>
  <si>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</si>
  <si>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</si>
  <si>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</si>
  <si>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</si>
  <si>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</si>
  <si>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</si>
  <si>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</si>
  <si>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</si>
  <si>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</si>
  <si>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</si>
  <si>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</si>
  <si>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</si>
  <si>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</si>
  <si>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</si>
  <si>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</si>
  <si>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</si>
  <si>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</si>
  <si>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</si>
  <si>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</si>
  <si>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</si>
  <si>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</si>
  <si>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</si>
  <si>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</si>
  <si>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</si>
  <si>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</si>
  <si>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</si>
  <si>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</si>
  <si>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</si>
  <si>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</si>
  <si>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</si>
  <si>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</si>
  <si>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</si>
  <si>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</si>
  <si>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</si>
  <si>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</si>
  <si>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</si>
  <si>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</si>
  <si>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</si>
  <si>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</si>
  <si>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</si>
  <si>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</si>
  <si>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</si>
  <si>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</si>
  <si>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</si>
  <si>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</si>
  <si>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</si>
  <si>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</si>
  <si>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</si>
  <si>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</si>
  <si>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</si>
  <si>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</si>
  <si>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</si>
  <si>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</si>
  <si>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</si>
  <si>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</si>
  <si>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</si>
  <si>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</si>
  <si>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</si>
  <si>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</si>
  <si>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</si>
  <si>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</si>
  <si>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</si>
  <si>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</si>
  <si>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</si>
  <si>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</si>
  <si>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</si>
  <si>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</si>
  <si>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</si>
  <si>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</si>
  <si>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</si>
  <si>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</si>
  <si>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</si>
  <si>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</si>
  <si>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</si>
  <si>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</si>
  <si>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</si>
  <si>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</si>
  <si>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</si>
  <si>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</si>
  <si>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</si>
  <si>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</si>
  <si>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</si>
  <si>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</si>
  <si>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</si>
  <si>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</si>
  <si>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</si>
  <si>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</si>
  <si>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</si>
  <si>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</si>
  <si>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</si>
  <si>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</si>
  <si>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</si>
  <si>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</si>
  <si>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</si>
  <si>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</si>
  <si>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</si>
  <si>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</si>
  <si>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</si>
  <si>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</si>
  <si>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</si>
  <si>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</si>
  <si>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</si>
  <si>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</si>
  <si>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</si>
  <si>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</si>
  <si>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</si>
  <si>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</si>
  <si>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</si>
  <si>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</si>
  <si>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</si>
  <si>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</si>
  <si>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</si>
  <si>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</si>
  <si>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</si>
  <si>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</si>
  <si>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</si>
  <si>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</si>
  <si>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</si>
  <si>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</si>
  <si>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</si>
  <si>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</si>
  <si>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</si>
  <si>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</si>
  <si>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</si>
  <si>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</si>
  <si>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</si>
  <si>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</si>
  <si>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</si>
  <si>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</si>
  <si>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</si>
  <si>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</si>
  <si>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</si>
  <si>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</si>
  <si>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</si>
  <si>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</si>
  <si>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</si>
  <si>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</si>
  <si>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</si>
  <si>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</si>
  <si>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</si>
  <si>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</si>
  <si>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</si>
  <si>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</si>
  <si>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</si>
  <si>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</si>
  <si>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</si>
  <si>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</si>
  <si>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</si>
  <si>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</si>
  <si>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</si>
  <si>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</si>
  <si>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</si>
  <si>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</si>
  <si>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</si>
  <si>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</si>
  <si>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</si>
  <si>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</si>
  <si>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</si>
  <si>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</si>
  <si>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</si>
  <si>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</si>
  <si>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</si>
  <si>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</si>
  <si>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</si>
  <si>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</si>
  <si>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</si>
  <si>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</si>
  <si>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</si>
  <si>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</si>
  <si>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</si>
  <si>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</si>
  <si>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</si>
  <si>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</si>
  <si>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</si>
  <si>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</si>
  <si>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</si>
  <si>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</si>
  <si>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</si>
  <si>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</si>
  <si>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</si>
  <si>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</si>
  <si>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</si>
  <si>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</si>
  <si>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</si>
  <si>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</si>
  <si>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</si>
  <si>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</si>
  <si>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</si>
  <si>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</si>
  <si>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</si>
  <si>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</si>
  <si>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</si>
  <si>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</si>
  <si>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</si>
  <si>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</si>
  <si>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</si>
  <si>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</si>
  <si>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</si>
  <si>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</si>
  <si>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</si>
  <si>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</si>
  <si>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</si>
  <si>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</si>
  <si>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</si>
  <si>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</si>
  <si>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</si>
  <si>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</si>
  <si>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</si>
  <si>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</si>
  <si>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</si>
  <si>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</si>
  <si>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</si>
  <si>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</si>
  <si>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</si>
  <si>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</si>
  <si>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</si>
  <si>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</si>
  <si>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</si>
  <si>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</si>
  <si>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</si>
  <si>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</si>
  <si>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</si>
  <si>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</si>
  <si>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</si>
  <si>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</si>
  <si>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</si>
  <si>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</si>
  <si>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</si>
  <si>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</si>
  <si>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</si>
  <si>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</si>
  <si>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</si>
  <si>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</si>
  <si>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</si>
  <si>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</si>
  <si>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</si>
  <si>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</si>
  <si>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</si>
  <si>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</si>
  <si>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</si>
  <si>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</si>
  <si>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</si>
  <si>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</si>
  <si>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</si>
  <si>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</si>
  <si>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</si>
  <si>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</si>
  <si>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</si>
  <si>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</si>
  <si>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</si>
  <si>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</si>
  <si>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</si>
  <si>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</si>
  <si>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</si>
  <si>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</si>
  <si>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</si>
  <si>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</si>
  <si>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</si>
  <si>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</si>
  <si>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</si>
  <si>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</si>
  <si>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</si>
  <si>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</si>
  <si>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</si>
  <si>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</si>
  <si>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</si>
  <si>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</si>
  <si>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</si>
  <si>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</si>
  <si>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</si>
  <si>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</si>
  <si>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</si>
  <si>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</si>
  <si>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</si>
  <si>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</si>
  <si>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</si>
  <si>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</si>
  <si>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</si>
  <si>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</si>
  <si>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</si>
  <si>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</si>
  <si>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</si>
  <si>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</si>
  <si>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</si>
  <si>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</si>
  <si>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</si>
  <si>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</si>
  <si>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</si>
  <si>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</si>
  <si>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</si>
  <si>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</si>
  <si>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</si>
  <si>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</si>
  <si>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</si>
  <si>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</si>
  <si>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</si>
  <si>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</si>
  <si>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</si>
  <si>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</si>
  <si>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</si>
  <si>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</si>
  <si>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</si>
  <si>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</si>
  <si>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</si>
  <si>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</si>
  <si>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</si>
  <si>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</si>
  <si>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</si>
  <si>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</si>
  <si>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</si>
  <si>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</si>
  <si>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</si>
  <si>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</si>
  <si>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</si>
  <si>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</si>
  <si>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</si>
  <si>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</si>
  <si>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</si>
  <si>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</si>
  <si>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</si>
  <si>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</si>
  <si>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</si>
  <si>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</si>
  <si>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</si>
  <si>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</si>
  <si>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</si>
  <si>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</si>
  <si>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</si>
  <si>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</si>
  <si>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</si>
  <si>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</si>
  <si>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</si>
  <si>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</si>
  <si>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</si>
  <si>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</si>
  <si>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</si>
  <si>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</si>
  <si>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</si>
  <si>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</si>
  <si>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</si>
  <si>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</si>
  <si>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</si>
  <si>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</si>
  <si>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</si>
  <si>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</si>
  <si>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</si>
  <si>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</si>
  <si>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</si>
  <si>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</si>
  <si>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</si>
  <si>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</si>
  <si>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</si>
  <si>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</si>
  <si>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</si>
  <si>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</si>
  <si>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</si>
  <si>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</si>
  <si>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</si>
  <si>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</si>
  <si>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</si>
  <si>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</si>
  <si>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</si>
  <si>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</si>
  <si>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</si>
  <si>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</si>
  <si>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</si>
  <si>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</si>
  <si>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</si>
  <si>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</si>
  <si>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</si>
  <si>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</si>
  <si>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</si>
  <si>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</si>
  <si>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</si>
  <si>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</si>
  <si>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</si>
  <si>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</si>
  <si>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</si>
  <si>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</si>
  <si>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</si>
  <si>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</si>
  <si>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</si>
  <si>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</si>
  <si>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</si>
  <si>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</si>
  <si>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</si>
  <si>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</si>
  <si>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</si>
  <si>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</si>
  <si>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</si>
  <si>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</si>
  <si>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</si>
  <si>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</si>
  <si>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</si>
  <si>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</si>
  <si>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</si>
  <si>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</si>
  <si>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</si>
  <si>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</si>
  <si>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</si>
  <si>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</si>
  <si>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</si>
  <si>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</si>
  <si>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</si>
  <si>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</si>
  <si>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</si>
  <si>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</si>
  <si>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</si>
  <si>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</si>
  <si>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</si>
  <si>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</si>
  <si>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</si>
  <si>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</si>
  <si>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</si>
  <si>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</si>
  <si>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</si>
  <si>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</si>
  <si>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</si>
  <si>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</si>
  <si>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</si>
  <si>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</si>
  <si>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</si>
  <si>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</si>
  <si>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</si>
  <si>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</si>
  <si>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</si>
  <si>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</si>
  <si>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</si>
  <si>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</si>
  <si>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</si>
  <si>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</si>
  <si>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</si>
  <si>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</si>
  <si>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</si>
  <si>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</si>
  <si>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</si>
  <si>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</si>
  <si>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</si>
  <si>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</si>
  <si>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</si>
  <si>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</si>
  <si>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</si>
  <si>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</si>
  <si>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</si>
  <si>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</si>
  <si>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</si>
  <si>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</si>
  <si>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</si>
  <si>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</si>
  <si>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</si>
  <si>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</si>
  <si>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</si>
  <si>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</si>
  <si>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</si>
  <si>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</si>
  <si>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</si>
  <si>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</si>
  <si>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</si>
  <si>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</si>
  <si>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</si>
  <si>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</si>
  <si>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</si>
  <si>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</si>
  <si>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</si>
  <si>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</si>
  <si>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</si>
  <si>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</si>
  <si>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</si>
  <si>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</si>
  <si>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</si>
  <si>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</si>
  <si>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</si>
  <si>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</si>
  <si>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</si>
  <si>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</si>
  <si>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</si>
  <si>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</si>
  <si>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</si>
  <si>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</si>
  <si>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</si>
  <si>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</si>
  <si>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</si>
  <si>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</si>
  <si>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</si>
  <si>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</si>
  <si>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</si>
  <si>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</si>
  <si>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</si>
  <si>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</si>
  <si>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</si>
  <si>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</si>
  <si>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</si>
  <si>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</si>
  <si>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</si>
  <si>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</si>
  <si>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</si>
  <si>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</si>
  <si>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</si>
  <si>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</si>
  <si>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</si>
  <si>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</si>
  <si>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</si>
  <si>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</si>
  <si>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</si>
  <si>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</si>
  <si>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</si>
  <si>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</si>
  <si>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</si>
  <si>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</si>
  <si>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</si>
  <si>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</si>
  <si>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</si>
  <si>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</si>
  <si>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</si>
  <si>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</si>
  <si>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</si>
  <si>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</si>
  <si>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</si>
  <si>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</si>
  <si>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</si>
  <si>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</si>
  <si>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</si>
  <si>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</si>
  <si>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</si>
  <si>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</si>
  <si>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</si>
  <si>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</si>
  <si>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</si>
  <si>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</si>
  <si>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</si>
  <si>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</si>
  <si>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</si>
  <si>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</si>
  <si>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</si>
  <si>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</si>
  <si>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</si>
  <si>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</si>
  <si>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</si>
  <si>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</si>
  <si>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</si>
  <si>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</si>
  <si>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</si>
  <si>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</si>
  <si>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</si>
  <si>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</si>
  <si>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</si>
  <si>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</si>
  <si>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</si>
  <si>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</si>
  <si>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</si>
  <si>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</si>
  <si>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</si>
  <si>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</si>
  <si>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</si>
  <si>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</si>
  <si>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</si>
  <si>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</si>
  <si>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</si>
  <si>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</si>
  <si>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</si>
  <si>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</si>
  <si>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</si>
  <si>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</si>
  <si>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</si>
  <si>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</si>
  <si>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</si>
  <si>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</si>
  <si>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</si>
  <si>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</si>
  <si>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</si>
  <si>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</si>
  <si>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</si>
  <si>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</si>
  <si>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</si>
  <si>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</si>
  <si>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</si>
  <si>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</si>
  <si>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</si>
  <si>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</si>
  <si>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</si>
  <si>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</si>
  <si>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</si>
  <si>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</si>
  <si>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</si>
  <si>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</si>
  <si>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</si>
  <si>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</si>
  <si>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</si>
  <si>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</si>
  <si>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</si>
  <si>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</si>
  <si>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</si>
  <si>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</si>
  <si>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</si>
  <si>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</si>
  <si>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</si>
  <si>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</si>
  <si>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</si>
  <si>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</si>
  <si>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</si>
  <si>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</si>
  <si>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</si>
  <si>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</si>
  <si>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</si>
  <si>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</si>
  <si>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</si>
  <si>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</si>
  <si>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</si>
  <si>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</si>
  <si>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</si>
  <si>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</si>
  <si>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</si>
  <si>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</si>
  <si>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</si>
  <si>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</si>
  <si>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</si>
  <si>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</si>
  <si>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</si>
  <si>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</si>
  <si>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</si>
  <si>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</si>
  <si>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</si>
  <si>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</si>
  <si>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</si>
  <si>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</si>
  <si>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</si>
  <si>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</si>
  <si>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</si>
  <si>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</si>
  <si>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</si>
  <si>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</si>
  <si>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</si>
  <si>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</si>
  <si>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</si>
  <si>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</si>
  <si>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</si>
  <si>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</si>
  <si>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</si>
  <si>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</si>
  <si>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</si>
  <si>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</si>
  <si>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</si>
  <si>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</si>
  <si>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</si>
  <si>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</si>
  <si>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</si>
  <si>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</si>
  <si>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</si>
  <si>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</si>
  <si>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</si>
  <si>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</si>
  <si>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</si>
  <si>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</si>
  <si>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</si>
  <si>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</si>
  <si>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</si>
  <si>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</si>
  <si>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</si>
  <si>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</si>
  <si>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</si>
  <si>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</si>
  <si>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</si>
  <si>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</si>
  <si>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</si>
  <si>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</si>
  <si>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</si>
  <si>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</si>
  <si>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</si>
  <si>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</si>
  <si>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</si>
  <si>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</si>
  <si>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</si>
  <si>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</si>
  <si>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</si>
  <si>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</si>
  <si>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</si>
  <si>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</si>
  <si>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</si>
  <si>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</si>
  <si>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</si>
  <si>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</si>
  <si>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</si>
  <si>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</si>
  <si>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</si>
  <si>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</si>
  <si>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</si>
  <si>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</si>
  <si>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</si>
  <si>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</si>
  <si>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</si>
  <si>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</si>
  <si>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</si>
  <si>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</si>
  <si>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</si>
  <si>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</si>
  <si>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</si>
  <si>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</si>
  <si>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</si>
  <si>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</si>
  <si>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</si>
  <si>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</si>
  <si>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</si>
  <si>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</si>
  <si>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</si>
  <si>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</si>
  <si>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</si>
  <si>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</si>
  <si>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</si>
  <si>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</si>
  <si>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</si>
  <si>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</si>
  <si>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</si>
  <si>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</si>
  <si>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</si>
  <si>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</si>
  <si>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</si>
  <si>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</si>
  <si>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</si>
  <si>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</si>
  <si>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</si>
  <si>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</si>
  <si>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</si>
  <si>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</si>
  <si>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</si>
  <si>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</si>
  <si>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</si>
  <si>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</si>
  <si>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</si>
  <si>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</si>
  <si>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</si>
  <si>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</si>
  <si>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</si>
  <si>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</si>
  <si>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</si>
  <si>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</si>
  <si>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</si>
  <si>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</si>
  <si>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</si>
  <si>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</si>
  <si>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</si>
  <si>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</si>
  <si>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</si>
  <si>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</si>
  <si>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</si>
  <si>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</si>
  <si>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</si>
  <si>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</si>
  <si>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</si>
  <si>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</si>
  <si>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</si>
  <si>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</si>
  <si>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</si>
  <si>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</si>
  <si>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</si>
  <si>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</si>
  <si>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</si>
  <si>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</si>
  <si>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</si>
  <si>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</si>
  <si>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</si>
  <si>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</si>
  <si>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</si>
  <si>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</si>
  <si>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</si>
  <si>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</si>
  <si>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</si>
  <si>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</si>
  <si>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</si>
  <si>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</si>
  <si>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</si>
  <si>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</si>
  <si>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</si>
  <si>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</si>
  <si>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</si>
  <si>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</si>
  <si>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</si>
  <si>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</si>
  <si>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</si>
  <si>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</si>
  <si>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</si>
  <si>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</si>
  <si>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</si>
  <si>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</si>
  <si>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</si>
  <si>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</si>
  <si>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</si>
  <si>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</si>
  <si>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</si>
  <si>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</si>
  <si>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</si>
  <si>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</si>
  <si>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</si>
  <si>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</si>
  <si>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</si>
  <si>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</si>
  <si>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</si>
  <si>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</si>
  <si>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</si>
  <si>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</si>
  <si>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</si>
  <si>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</si>
  <si>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</si>
  <si>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</si>
  <si>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</si>
  <si>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</si>
  <si>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</si>
  <si>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</si>
  <si>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</si>
  <si>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</si>
  <si>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</si>
  <si>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</si>
  <si>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</si>
  <si>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</si>
  <si>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</si>
  <si>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</si>
  <si>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</si>
  <si>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</si>
  <si>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</si>
  <si>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</si>
  <si>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</si>
  <si>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</si>
  <si>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</si>
  <si>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</si>
  <si>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</si>
  <si>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</si>
  <si>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</si>
  <si>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</si>
  <si>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</si>
  <si>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</si>
  <si>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</si>
  <si>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</si>
  <si>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</si>
  <si>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</si>
  <si>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</si>
  <si>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</si>
  <si>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</si>
  <si>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</si>
  <si>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</si>
  <si>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</si>
  <si>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</si>
  <si>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</si>
  <si>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</si>
  <si>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</si>
  <si>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</si>
  <si>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</si>
  <si>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</si>
  <si>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</si>
  <si>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</si>
  <si>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</si>
  <si>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</si>
  <si>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</si>
  <si>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</si>
  <si>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</si>
  <si>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</si>
  <si>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</si>
  <si>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</si>
  <si>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</si>
  <si>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</si>
  <si>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</si>
  <si>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</si>
  <si>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</si>
  <si>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</si>
  <si>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</si>
  <si>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</si>
  <si>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</si>
  <si>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</si>
  <si>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</si>
  <si>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</si>
  <si>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</si>
  <si>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</si>
  <si>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</si>
  <si>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</si>
  <si>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</si>
  <si>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</si>
  <si>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</si>
  <si>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</si>
  <si>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</si>
  <si>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</si>
  <si>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</si>
  <si>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</si>
  <si>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</si>
  <si>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</si>
  <si>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</si>
  <si>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</si>
  <si>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</si>
  <si>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</si>
  <si>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</si>
  <si>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</si>
  <si>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</si>
  <si>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</si>
  <si>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</si>
  <si>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</si>
  <si>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</si>
  <si>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</si>
  <si>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</si>
  <si>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</si>
  <si>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</si>
  <si>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</si>
  <si>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</si>
  <si>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</si>
  <si>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</si>
  <si>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</si>
  <si>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</si>
  <si>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</si>
  <si>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</si>
  <si>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</si>
  <si>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</si>
  <si>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</si>
  <si>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</si>
  <si>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</si>
  <si>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</si>
  <si>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</si>
  <si>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</si>
  <si>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</si>
  <si>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</si>
  <si>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</si>
  <si>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</si>
  <si>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</si>
  <si>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</si>
  <si>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</si>
  <si>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</si>
  <si>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</si>
  <si>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</si>
  <si>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</si>
  <si>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</si>
  <si>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</si>
  <si>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</si>
  <si>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</si>
  <si>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</si>
  <si>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</si>
  <si>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</si>
  <si>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</si>
  <si>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</si>
  <si>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</si>
  <si>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</si>
  <si>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</si>
  <si>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</si>
  <si>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</si>
  <si>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</si>
  <si>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</si>
  <si>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</si>
  <si>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</si>
  <si>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</si>
  <si>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</si>
  <si>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</si>
  <si>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</si>
  <si>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</si>
  <si>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</si>
  <si>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</si>
  <si>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</si>
  <si>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</si>
  <si>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</si>
  <si>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</si>
  <si>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</si>
  <si>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</si>
  <si>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</si>
  <si>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</si>
  <si>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</si>
  <si>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</si>
  <si>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</si>
  <si>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</si>
  <si>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</si>
  <si>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</si>
  <si>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</si>
  <si>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</si>
  <si>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</si>
  <si>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</si>
  <si>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</si>
  <si>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</si>
  <si>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</si>
  <si>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</si>
  <si>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</si>
  <si>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</si>
  <si>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</si>
  <si>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</si>
  <si>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</si>
  <si>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</si>
  <si>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</si>
  <si>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</si>
  <si>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</si>
  <si>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</si>
  <si>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</si>
  <si>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</si>
  <si>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</si>
  <si>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</si>
  <si>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</si>
  <si>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</si>
  <si>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</si>
  <si>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</si>
  <si>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</si>
  <si>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</si>
  <si>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</si>
  <si>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</si>
  <si>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</si>
  <si>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</si>
  <si>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</si>
  <si>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</si>
  <si>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</si>
  <si>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</si>
  <si>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</si>
  <si>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</si>
  <si>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</si>
  <si>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</si>
  <si>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</si>
  <si>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</si>
  <si>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</si>
  <si>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</si>
  <si>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</si>
  <si>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</si>
  <si>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</si>
  <si>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</si>
  <si>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</si>
  <si>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</si>
  <si>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</si>
  <si>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</si>
  <si>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</si>
  <si>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</si>
  <si>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</si>
  <si>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</si>
  <si>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</si>
  <si>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</si>
  <si>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</si>
  <si>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</si>
  <si>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</si>
  <si>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</si>
  <si>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</si>
  <si>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</si>
  <si>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</si>
  <si>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</si>
  <si>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</si>
  <si>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</si>
  <si>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</si>
  <si>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</si>
  <si>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</si>
  <si>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</si>
  <si>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</si>
  <si>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</si>
  <si>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</si>
  <si>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</si>
  <si>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</si>
  <si>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</si>
  <si>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</si>
  <si>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</si>
  <si>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</si>
  <si>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</si>
  <si>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</si>
  <si>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</si>
  <si>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</si>
  <si>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</si>
  <si>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</si>
  <si>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</si>
  <si>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</si>
  <si>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</si>
  <si>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</si>
  <si>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</si>
  <si>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</si>
  <si>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</si>
  <si>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</si>
  <si>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</si>
  <si>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</si>
  <si>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</si>
  <si>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</si>
  <si>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</si>
  <si>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</si>
  <si>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</si>
  <si>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</si>
  <si>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</si>
  <si>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</si>
  <si>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</si>
  <si>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</si>
  <si>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</si>
  <si>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</si>
  <si>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</si>
  <si>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</si>
  <si>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</si>
  <si>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</si>
  <si>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</si>
  <si>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</si>
  <si>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</si>
  <si>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</si>
  <si>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</si>
  <si>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</si>
  <si>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</si>
  <si>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</si>
  <si>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</si>
  <si>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</si>
  <si>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</si>
  <si>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</si>
  <si>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</si>
  <si>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</si>
  <si>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</si>
  <si>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</si>
  <si>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</si>
  <si>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</si>
  <si>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</si>
  <si>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</si>
  <si>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</si>
  <si>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</si>
  <si>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</si>
  <si>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</si>
  <si>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</si>
  <si>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</si>
  <si>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</si>
  <si>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</si>
  <si>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</si>
  <si>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</si>
  <si>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</si>
  <si>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</si>
  <si>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</si>
  <si>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</si>
  <si>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</si>
  <si>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</si>
  <si>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</si>
  <si>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</si>
  <si>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</si>
  <si>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</si>
  <si>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</si>
  <si>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</si>
  <si>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</si>
  <si>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</si>
  <si>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</si>
  <si>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</si>
  <si>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</si>
  <si>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</si>
  <si>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</si>
  <si>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</si>
  <si>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</si>
  <si>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</si>
  <si>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</si>
  <si>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</si>
  <si>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</si>
  <si>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</si>
  <si>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</si>
  <si>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</si>
  <si>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</si>
  <si>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</si>
  <si>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</si>
  <si>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</si>
  <si>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</si>
  <si>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</si>
  <si>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</si>
  <si>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</si>
  <si>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</si>
  <si>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</si>
  <si>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</si>
  <si>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</si>
  <si>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</si>
  <si>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</si>
  <si>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</si>
  <si>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</si>
  <si>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</si>
  <si>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</si>
  <si>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</si>
  <si>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</si>
  <si>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</si>
  <si>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</si>
  <si>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</si>
  <si>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</si>
  <si>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</si>
  <si>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</si>
  <si>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</si>
  <si>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</si>
  <si>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</si>
  <si>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</si>
  <si>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</si>
  <si>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</si>
  <si>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</si>
  <si>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</si>
  <si>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</si>
  <si>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</si>
  <si>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</si>
  <si>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</si>
  <si>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</si>
  <si>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</si>
  <si>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</si>
  <si>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</si>
  <si>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</si>
  <si>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</si>
  <si>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</si>
  <si>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</si>
  <si>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</si>
  <si>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</si>
  <si>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</si>
  <si>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</si>
  <si>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</si>
  <si>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</si>
  <si>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</si>
  <si>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</si>
  <si>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</si>
  <si>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</si>
  <si>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</si>
  <si>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</si>
  <si>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</si>
  <si>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</si>
  <si>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</si>
  <si>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</si>
  <si>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</si>
  <si>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</si>
  <si>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</si>
  <si>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</si>
  <si>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</si>
  <si>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</si>
  <si>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</si>
  <si>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</si>
  <si>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</si>
  <si>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</si>
  <si>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</si>
  <si>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</si>
  <si>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</si>
  <si>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</si>
  <si>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</si>
  <si>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</si>
  <si>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</si>
  <si>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</si>
  <si>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</si>
  <si>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</si>
  <si>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</si>
  <si>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</si>
  <si>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</si>
  <si>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</si>
  <si>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</si>
  <si>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</si>
  <si>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</si>
  <si>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</si>
  <si>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</si>
  <si>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</si>
  <si>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</si>
  <si>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</si>
  <si>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</si>
  <si>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</si>
  <si>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</si>
  <si>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</si>
  <si>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</si>
  <si>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</si>
  <si>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</si>
  <si>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</si>
  <si>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</si>
  <si>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</si>
  <si>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</si>
  <si>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</si>
  <si>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</si>
  <si>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</si>
  <si>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</si>
  <si>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</si>
  <si>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</si>
  <si>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</si>
  <si>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</si>
  <si>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</si>
  <si>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</si>
  <si>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</si>
  <si>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</si>
  <si>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</si>
  <si>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</si>
  <si>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</si>
  <si>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</si>
  <si>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</si>
  <si>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</si>
  <si>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</si>
  <si>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</si>
  <si>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</si>
  <si>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</si>
  <si>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</si>
  <si>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</si>
  <si>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</si>
  <si>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</si>
  <si>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</si>
  <si>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</si>
  <si>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</si>
  <si>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</si>
  <si>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</si>
  <si>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</si>
  <si>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</si>
  <si>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</si>
  <si>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</si>
  <si>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</si>
  <si>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</si>
  <si>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</si>
  <si>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</si>
  <si>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</si>
  <si>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</si>
  <si>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</si>
  <si>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</si>
  <si>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</si>
  <si>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</si>
  <si>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</si>
  <si>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</si>
  <si>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</si>
  <si>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</si>
  <si>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</si>
  <si>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</si>
  <si>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</si>
  <si>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</si>
  <si>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</si>
  <si>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</si>
  <si>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</si>
  <si>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</si>
  <si>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</si>
  <si>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</si>
  <si>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</si>
  <si>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</si>
  <si>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</si>
  <si>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</si>
  <si>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</si>
  <si>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</si>
  <si>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</si>
  <si>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</si>
  <si>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</si>
  <si>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</si>
  <si>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</si>
  <si>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</si>
  <si>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</si>
  <si>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</si>
  <si>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</si>
  <si>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</si>
  <si>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</si>
  <si>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</si>
  <si>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</si>
  <si>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</si>
  <si>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</si>
  <si>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</si>
  <si>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</si>
  <si>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</si>
  <si>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</si>
  <si>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</si>
  <si>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</si>
  <si>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</si>
  <si>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</si>
  <si>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</si>
  <si>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</si>
  <si>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</si>
  <si>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</si>
  <si>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</si>
  <si>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</si>
  <si>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</si>
  <si>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</si>
  <si>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</si>
  <si>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</si>
  <si>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</si>
  <si>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</si>
  <si>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</si>
  <si>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</si>
  <si>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</si>
  <si>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</si>
  <si>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</si>
  <si>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</si>
  <si>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</si>
  <si>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</si>
  <si>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</si>
  <si>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</si>
  <si>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</si>
  <si>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</si>
  <si>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</si>
  <si>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</si>
  <si>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</si>
  <si>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</si>
  <si>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</si>
  <si>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</si>
  <si>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</si>
  <si>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</si>
  <si>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</si>
  <si>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</si>
  <si>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</si>
  <si>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</si>
  <si>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</si>
  <si>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</si>
  <si>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</si>
  <si>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</si>
  <si>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</si>
  <si>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</si>
  <si>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</si>
  <si>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</si>
  <si>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</si>
  <si>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</si>
  <si>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</si>
  <si>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</si>
  <si>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</si>
  <si>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</si>
  <si>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</si>
  <si>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</si>
  <si>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</si>
  <si>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</si>
  <si>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</si>
  <si>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</si>
  <si>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</si>
  <si>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</si>
  <si>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</si>
  <si>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</si>
  <si>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</si>
  <si>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</si>
  <si>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</si>
  <si>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</si>
  <si>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</si>
  <si>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</si>
  <si>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</si>
  <si>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</si>
  <si>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</si>
  <si>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</si>
  <si>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</si>
  <si>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</si>
  <si>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</si>
  <si>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</si>
  <si>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</si>
  <si>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</si>
  <si>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</si>
  <si>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</si>
  <si>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</si>
  <si>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</si>
  <si>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</si>
  <si>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</si>
  <si>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</si>
  <si>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</si>
  <si>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</si>
  <si>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</si>
  <si>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</si>
  <si>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</si>
  <si>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</si>
  <si>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</si>
  <si>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</si>
  <si>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</si>
  <si>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</si>
  <si>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</si>
  <si>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</si>
  <si>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</si>
  <si>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</si>
  <si>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</si>
  <si>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</si>
  <si>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</si>
  <si>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</si>
  <si>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</si>
  <si>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</si>
  <si>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</si>
  <si>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</si>
  <si>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</si>
  <si>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</si>
  <si>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</si>
  <si>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</si>
  <si>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</si>
  <si>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</si>
  <si>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</si>
  <si>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</si>
  <si>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</si>
  <si>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</si>
  <si>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</si>
  <si>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</si>
  <si>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</si>
  <si>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</si>
  <si>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</si>
  <si>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</si>
  <si>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</si>
  <si>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</si>
  <si>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</si>
  <si>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</si>
  <si>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</si>
  <si>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</si>
  <si>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</si>
  <si>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</si>
  <si>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</si>
  <si>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</si>
  <si>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</si>
  <si>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</si>
  <si>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</si>
  <si>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</si>
  <si>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</si>
  <si>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</si>
  <si>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</si>
  <si>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</si>
  <si>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</si>
  <si>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</si>
  <si>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</si>
  <si>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</si>
  <si>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</si>
  <si>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</si>
  <si>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</si>
  <si>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</si>
  <si>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</si>
  <si>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</si>
  <si>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</si>
  <si>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</si>
  <si>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</si>
  <si>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</si>
  <si>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</si>
  <si>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</si>
  <si>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</si>
  <si>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</si>
  <si>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</si>
  <si>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</si>
  <si>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</si>
  <si>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</si>
  <si>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</si>
  <si>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</si>
  <si>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</si>
  <si>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</si>
  <si>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</si>
  <si>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</si>
  <si>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</si>
  <si>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</si>
  <si>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</si>
  <si>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</si>
  <si>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</si>
  <si>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</si>
  <si>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</si>
  <si>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</si>
  <si>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</si>
  <si>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</si>
  <si>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</si>
  <si>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</si>
  <si>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</si>
  <si>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</si>
  <si>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</si>
  <si>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</si>
  <si>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</si>
  <si>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</si>
  <si>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</si>
  <si>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</si>
  <si>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</si>
  <si>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</si>
  <si>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</si>
  <si>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</si>
  <si>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</si>
  <si>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</si>
  <si>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</si>
  <si>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</si>
  <si>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</si>
  <si>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</si>
  <si>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</si>
  <si>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</si>
  <si>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</si>
  <si>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</si>
  <si>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</si>
  <si>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</si>
  <si>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</si>
  <si>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</si>
  <si>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</si>
  <si>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</si>
  <si>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</si>
  <si>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</si>
  <si>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</si>
  <si>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</si>
  <si>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</si>
  <si>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</si>
  <si>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</si>
  <si>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</si>
  <si>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</si>
  <si>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</si>
  <si>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</si>
  <si>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</si>
  <si>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</si>
  <si>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</si>
  <si>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</si>
  <si>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</si>
  <si>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</si>
  <si>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</si>
  <si>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</si>
  <si>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</si>
  <si>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</si>
  <si>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</si>
  <si>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</si>
  <si>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</si>
  <si>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</si>
  <si>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</si>
  <si>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</si>
  <si>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</si>
  <si>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</si>
  <si>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</si>
  <si>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</si>
  <si>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</si>
  <si>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</si>
  <si>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</si>
  <si>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</si>
  <si>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</si>
  <si>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</si>
  <si>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</si>
  <si>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</si>
  <si>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</si>
  <si>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</si>
  <si>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</si>
  <si>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</si>
  <si>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</si>
  <si>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</si>
  <si>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</si>
  <si>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</si>
  <si>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</si>
  <si>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</si>
  <si>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</si>
  <si>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</si>
  <si>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</si>
  <si>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</si>
  <si>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</si>
  <si>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</si>
  <si>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</si>
  <si>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</si>
  <si>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</si>
  <si>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</si>
  <si>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</si>
  <si>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</si>
  <si>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</si>
  <si>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</si>
  <si>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</si>
  <si>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</si>
  <si>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</si>
  <si>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</si>
  <si>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</si>
  <si>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</si>
  <si>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</si>
  <si>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</si>
  <si>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</si>
  <si>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</si>
  <si>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</si>
  <si>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</si>
  <si>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</si>
  <si>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</si>
  <si>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</si>
  <si>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</si>
  <si>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</si>
  <si>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</si>
  <si>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</si>
  <si>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</si>
  <si>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</si>
  <si>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</si>
  <si>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</si>
  <si>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</si>
  <si>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</si>
  <si>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</si>
  <si>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</si>
  <si>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</si>
  <si>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</si>
  <si>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</si>
  <si>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</si>
  <si>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</si>
  <si>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</si>
  <si>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</si>
  <si>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</si>
  <si>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</si>
  <si>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</si>
  <si>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</si>
  <si>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</si>
  <si>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</si>
  <si>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</si>
  <si>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</si>
  <si>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</si>
  <si>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</si>
  <si>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</si>
  <si>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</si>
  <si>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</si>
  <si>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</si>
  <si>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</si>
  <si>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</si>
  <si>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</si>
  <si>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</si>
  <si>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</si>
  <si>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</si>
  <si>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</si>
  <si>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</si>
  <si>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</si>
  <si>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</si>
  <si>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</si>
  <si>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</si>
  <si>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</si>
  <si>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</si>
  <si>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</si>
  <si>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</si>
  <si>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</si>
  <si>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</si>
  <si>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</si>
  <si>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</si>
  <si>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</si>
  <si>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</si>
  <si>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</si>
  <si>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</si>
  <si>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</si>
  <si>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</si>
  <si>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</si>
  <si>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</si>
  <si>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</si>
  <si>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</si>
  <si>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</si>
  <si>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</si>
  <si>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</si>
  <si>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</si>
  <si>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</si>
  <si>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</si>
  <si>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</si>
  <si>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</si>
  <si>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</si>
  <si>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</si>
  <si>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</si>
  <si>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</si>
  <si>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</si>
  <si>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</si>
  <si>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</si>
  <si>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</si>
  <si>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</si>
  <si>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</si>
  <si>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</si>
  <si>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</si>
  <si>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</si>
  <si>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</si>
  <si>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</si>
  <si>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</si>
  <si>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</si>
  <si>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</si>
  <si>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</si>
  <si>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</si>
  <si>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</si>
  <si>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</si>
  <si>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</si>
  <si>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</si>
  <si>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</si>
  <si>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</si>
  <si>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</si>
  <si>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</si>
  <si>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</si>
  <si>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</si>
  <si>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</si>
  <si>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</si>
  <si>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</si>
  <si>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</si>
  <si>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</si>
  <si>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</si>
  <si>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</si>
  <si>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</si>
  <si>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</si>
  <si>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</si>
  <si>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</si>
  <si>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</si>
  <si>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</si>
  <si>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</si>
  <si>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</si>
  <si>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</si>
  <si>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</si>
  <si>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</si>
  <si>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</si>
  <si>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</si>
  <si>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</si>
  <si>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</si>
  <si>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</si>
  <si>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</si>
  <si>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</si>
  <si>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</si>
  <si>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</si>
  <si>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</si>
  <si>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</si>
  <si>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</si>
  <si>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</si>
  <si>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</si>
  <si>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</si>
  <si>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</si>
  <si>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</si>
  <si>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</si>
  <si>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</si>
  <si>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</si>
  <si>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</si>
  <si>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</si>
  <si>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</si>
  <si>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</si>
  <si>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</si>
  <si>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</si>
  <si>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</si>
  <si>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</si>
  <si>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</si>
  <si>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</si>
  <si>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</si>
  <si>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</si>
  <si>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</si>
  <si>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</si>
  <si>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</si>
  <si>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</si>
  <si>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</si>
  <si>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</si>
  <si>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</si>
  <si>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</si>
  <si>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</si>
  <si>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</si>
  <si>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</si>
  <si>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</si>
  <si>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</si>
  <si>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</si>
  <si>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</si>
  <si>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</si>
  <si>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</si>
  <si>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</si>
  <si>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</si>
  <si>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</si>
  <si>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</si>
  <si>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</si>
  <si>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</si>
  <si>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</si>
  <si>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</si>
  <si>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</si>
  <si>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</si>
  <si>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</si>
  <si>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</si>
  <si>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</si>
  <si>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</si>
  <si>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</si>
  <si>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</si>
  <si>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</si>
  <si>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</si>
  <si>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</si>
  <si>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</si>
  <si>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</si>
  <si>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</si>
  <si>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</si>
  <si>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</si>
  <si>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</si>
  <si>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</si>
  <si>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</si>
  <si>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</si>
  <si>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</si>
  <si>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</si>
  <si>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</si>
  <si>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</si>
  <si>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</si>
  <si>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</si>
  <si>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</si>
  <si>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</si>
  <si>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</si>
  <si>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</si>
  <si>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</si>
  <si>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</si>
  <si>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</si>
  <si>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</si>
  <si>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</si>
  <si>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</si>
  <si>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</si>
  <si>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</si>
  <si>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</si>
  <si>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</si>
  <si>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</si>
  <si>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</si>
  <si>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</si>
  <si>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</si>
  <si>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</si>
  <si>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</si>
  <si>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</si>
  <si>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</si>
  <si>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</si>
  <si>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</si>
  <si>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</si>
  <si>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</si>
  <si>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</si>
  <si>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</si>
  <si>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</si>
  <si>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</si>
  <si>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</si>
  <si>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</si>
  <si>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</si>
  <si>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</si>
  <si>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</si>
  <si>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</si>
  <si>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</si>
  <si>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</si>
  <si>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</si>
  <si>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</si>
  <si>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</si>
  <si>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</si>
  <si>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</si>
  <si>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</si>
  <si>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</si>
  <si>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</si>
  <si>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</si>
  <si>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</si>
  <si>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</si>
  <si>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</si>
  <si>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</si>
  <si>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</si>
  <si>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</si>
  <si>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</si>
  <si>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</si>
  <si>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</si>
  <si>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</si>
  <si>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</si>
  <si>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</si>
  <si>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</si>
  <si>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</si>
  <si>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</si>
  <si>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</si>
  <si>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</si>
  <si>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</si>
  <si>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</si>
  <si>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</si>
  <si>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</si>
  <si>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</si>
  <si>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</si>
  <si>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</si>
  <si>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</si>
  <si>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</si>
  <si>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</si>
  <si>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</si>
  <si>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</si>
  <si>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</si>
  <si>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</si>
  <si>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</si>
  <si>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</si>
  <si>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</si>
  <si>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</si>
  <si>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</si>
  <si>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</si>
  <si>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</si>
  <si>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</si>
  <si>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</si>
  <si>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</si>
  <si>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</si>
  <si>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</si>
  <si>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</si>
  <si>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</si>
  <si>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</si>
  <si>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</si>
  <si>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</si>
  <si>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</si>
  <si>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</si>
  <si>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</si>
  <si>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</si>
  <si>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</si>
  <si>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</si>
  <si>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</si>
  <si>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</si>
  <si>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</si>
  <si>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</si>
  <si>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</si>
  <si>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</si>
  <si>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</si>
  <si>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</si>
  <si>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</si>
  <si>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</si>
  <si>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</si>
  <si>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</si>
  <si>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</si>
  <si>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</si>
  <si>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</si>
  <si>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</si>
  <si>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</si>
  <si>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</si>
  <si>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</si>
  <si>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</si>
  <si>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</si>
  <si>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</si>
  <si>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</si>
  <si>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</si>
  <si>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</si>
  <si>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</si>
  <si>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</si>
  <si>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</si>
  <si>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</si>
  <si>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</si>
  <si>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</si>
  <si>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</si>
  <si>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</si>
  <si>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</si>
  <si>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</si>
  <si>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</si>
  <si>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</si>
  <si>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</si>
  <si>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</si>
  <si>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</si>
  <si>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</si>
  <si>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</si>
  <si>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</si>
  <si>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</si>
  <si>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</si>
  <si>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</si>
  <si>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</si>
  <si>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</si>
  <si>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</si>
  <si>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</si>
  <si>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</si>
  <si>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</si>
  <si>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</si>
  <si>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</si>
  <si>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</si>
  <si>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</si>
  <si>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</si>
  <si>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</si>
  <si>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</si>
  <si>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</si>
  <si>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</si>
  <si>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</si>
  <si>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</si>
  <si>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</si>
  <si>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</si>
  <si>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</si>
  <si>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</si>
  <si>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</si>
  <si>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</si>
  <si>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</si>
  <si>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</si>
  <si>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</si>
  <si>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</si>
  <si>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</si>
  <si>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</si>
  <si>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</si>
  <si>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</si>
  <si>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</si>
  <si>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</si>
  <si>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</si>
  <si>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</si>
  <si>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</si>
  <si>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</si>
  <si>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</si>
  <si>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</si>
  <si>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</si>
  <si>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</si>
  <si>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</si>
  <si>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</si>
  <si>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</si>
  <si>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</si>
  <si>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</si>
  <si>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</si>
  <si>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</si>
  <si>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</si>
  <si>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</si>
  <si>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</si>
  <si>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</si>
  <si>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</si>
  <si>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</si>
  <si>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</si>
  <si>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</si>
  <si>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</si>
  <si>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</si>
  <si>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</si>
  <si>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</si>
  <si>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</si>
  <si>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</si>
  <si>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</si>
  <si>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</si>
  <si>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</si>
  <si>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</si>
  <si>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</si>
  <si>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</si>
  <si>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</si>
  <si>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</si>
  <si>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</si>
  <si>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</si>
  <si>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</si>
  <si>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</si>
  <si>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</si>
  <si>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</si>
  <si>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</si>
  <si>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</si>
  <si>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</si>
  <si>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</si>
  <si>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</si>
  <si>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</si>
  <si>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</si>
  <si>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</si>
  <si>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</si>
  <si>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</si>
  <si>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</si>
  <si>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</si>
  <si>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</si>
  <si>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</si>
  <si>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</si>
  <si>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</si>
  <si>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</si>
  <si>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</si>
  <si>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</si>
  <si>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</si>
  <si>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</si>
  <si>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</si>
  <si>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</si>
  <si>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</si>
  <si>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</si>
  <si>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</si>
  <si>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</si>
  <si>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</si>
  <si>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</si>
  <si>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</si>
  <si>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</si>
  <si>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</si>
  <si>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</si>
  <si>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</si>
  <si>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</si>
  <si>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</si>
  <si>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</si>
  <si>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</si>
  <si>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</si>
  <si>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</si>
  <si>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</si>
  <si>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</si>
  <si>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</si>
  <si>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</si>
  <si>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</si>
  <si>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</si>
  <si>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</si>
  <si>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</si>
  <si>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</si>
  <si>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</si>
  <si>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</si>
  <si>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</si>
  <si>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</si>
  <si>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</si>
  <si>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</si>
  <si>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</si>
  <si>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</si>
  <si>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</si>
  <si>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</si>
  <si>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</si>
  <si>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</si>
  <si>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</si>
  <si>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</si>
  <si>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</si>
  <si>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</si>
  <si>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</si>
  <si>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</si>
  <si>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</si>
  <si>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</si>
  <si>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</si>
  <si>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</si>
  <si>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</si>
  <si>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</si>
  <si>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</si>
  <si>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</si>
  <si>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</si>
  <si>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</si>
  <si>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</si>
  <si>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</si>
  <si>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</si>
  <si>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</si>
  <si>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</si>
  <si>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</si>
  <si>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</si>
  <si>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</si>
  <si>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</si>
  <si>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</si>
  <si>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</si>
  <si>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</si>
  <si>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</si>
  <si>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</si>
  <si>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</si>
  <si>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</si>
  <si>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</si>
  <si>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</si>
  <si>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</si>
  <si>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</si>
  <si>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</si>
  <si>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</si>
  <si>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</si>
  <si>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</si>
  <si>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</si>
  <si>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</si>
  <si>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</si>
  <si>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</si>
  <si>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</si>
  <si>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</si>
  <si>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</si>
  <si>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</si>
  <si>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</si>
  <si>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</si>
  <si>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</si>
  <si>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</si>
  <si>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</si>
  <si>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</si>
  <si>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</si>
  <si>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</si>
  <si>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</si>
  <si>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</si>
  <si>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</si>
  <si>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</si>
  <si>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</si>
  <si>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</si>
  <si>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</si>
  <si>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</si>
  <si>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</si>
  <si>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</si>
  <si>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</si>
  <si>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</si>
  <si>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</si>
  <si>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</si>
  <si>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</si>
  <si>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</si>
  <si>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</si>
  <si>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</si>
  <si>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</si>
  <si>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</si>
  <si>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</si>
  <si>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</si>
  <si>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</si>
  <si>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</si>
  <si>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</si>
  <si>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</si>
  <si>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</si>
  <si>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</si>
  <si>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</si>
  <si>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</si>
  <si>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</si>
  <si>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</si>
  <si>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</si>
  <si>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</si>
  <si>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</si>
  <si>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</si>
  <si>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</si>
  <si>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</si>
  <si>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</si>
  <si>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</si>
  <si>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</si>
  <si>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</si>
  <si>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</si>
  <si>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</si>
  <si>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</si>
  <si>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</si>
  <si>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</si>
  <si>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</si>
  <si>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</si>
  <si>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</si>
  <si>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</si>
  <si>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</si>
  <si>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</si>
  <si>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</si>
  <si>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</si>
  <si>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</si>
  <si>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</si>
  <si>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</si>
  <si>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</si>
  <si>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</si>
  <si>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</si>
  <si>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</si>
  <si>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</si>
  <si>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</si>
  <si>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</si>
  <si>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</si>
  <si>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</si>
  <si>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</si>
  <si>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</si>
  <si>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</si>
  <si>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</si>
  <si>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</si>
  <si>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</si>
  <si>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</si>
  <si>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</si>
  <si>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</si>
  <si>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</si>
  <si>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</si>
  <si>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</si>
  <si>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</si>
  <si>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</si>
  <si>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</si>
  <si>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</si>
  <si>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</si>
  <si>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</si>
  <si>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</si>
  <si>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</si>
  <si>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</si>
  <si>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</si>
  <si>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</si>
  <si>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</si>
  <si>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</si>
  <si>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</si>
  <si>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</si>
  <si>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</si>
  <si>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</si>
  <si>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</si>
  <si>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</si>
  <si>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</si>
  <si>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</si>
  <si>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</si>
  <si>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</si>
  <si>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</si>
  <si>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</si>
  <si>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</si>
  <si>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</si>
  <si>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</si>
  <si>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</si>
  <si>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</si>
  <si>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</si>
  <si>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</si>
  <si>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</si>
  <si>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</si>
  <si>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</si>
  <si>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</si>
  <si>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</si>
  <si>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</si>
  <si>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</si>
  <si>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</si>
  <si>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</si>
  <si>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</si>
  <si>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</si>
  <si>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</si>
  <si>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</si>
  <si>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</si>
  <si>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</si>
  <si>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</si>
  <si>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</si>
  <si>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</si>
  <si>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</si>
  <si>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</si>
  <si>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</si>
  <si>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</si>
  <si>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</si>
  <si>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</si>
  <si>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</si>
  <si>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</si>
  <si>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</si>
  <si>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</si>
  <si>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</si>
  <si>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</si>
  <si>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</si>
  <si>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</si>
  <si>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</si>
  <si>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</si>
  <si>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</si>
  <si>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</si>
  <si>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</si>
  <si>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</si>
  <si>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</si>
  <si>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</si>
  <si>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</si>
  <si>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</si>
  <si>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</si>
  <si>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</si>
  <si>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</si>
  <si>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</si>
  <si>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</si>
  <si>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</si>
  <si>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</si>
  <si>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</si>
  <si>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</si>
  <si>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</si>
  <si>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</si>
  <si>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</si>
  <si>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</si>
  <si>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</si>
  <si>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</si>
  <si>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</si>
  <si>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</si>
  <si>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</si>
  <si>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</si>
  <si>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</si>
  <si>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</si>
  <si>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</si>
  <si>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</si>
  <si>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</si>
  <si>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</si>
  <si>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</si>
  <si>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</si>
  <si>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</si>
  <si>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</si>
  <si>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</si>
  <si>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</si>
  <si>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</si>
  <si>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</si>
  <si>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</si>
  <si>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</si>
  <si>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</si>
  <si>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</si>
  <si>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</si>
  <si>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</si>
  <si>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</si>
  <si>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</si>
  <si>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</si>
  <si>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</si>
  <si>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</si>
  <si>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</si>
  <si>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</si>
  <si>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</si>
  <si>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</si>
  <si>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</si>
  <si>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</si>
  <si>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</si>
  <si>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</si>
  <si>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</si>
  <si>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</si>
  <si>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</si>
  <si>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</si>
  <si>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</si>
  <si>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</si>
  <si>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</si>
  <si>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</si>
  <si>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</si>
  <si>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</si>
  <si>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</si>
  <si>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</si>
  <si>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</si>
  <si>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</si>
  <si>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</si>
  <si>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</si>
  <si>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</si>
  <si>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</si>
  <si>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</si>
  <si>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</si>
  <si>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</si>
  <si>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</si>
  <si>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</si>
  <si>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</si>
  <si>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</si>
  <si>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</si>
  <si>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</si>
  <si>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</si>
  <si>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</si>
  <si>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</si>
  <si>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</si>
  <si>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</si>
  <si>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</si>
  <si>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</si>
  <si>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</si>
  <si>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</si>
  <si>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</si>
  <si>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</si>
  <si>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</si>
  <si>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</si>
  <si>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</si>
  <si>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</si>
  <si>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</si>
  <si>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</si>
  <si>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</si>
  <si>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</si>
  <si>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</si>
  <si>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</si>
  <si>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</si>
  <si>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</si>
  <si>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</si>
  <si>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</si>
  <si>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</si>
  <si>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</si>
  <si>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</si>
  <si>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</si>
  <si>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</si>
  <si>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</si>
  <si>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</si>
  <si>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</si>
  <si>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</si>
  <si>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</si>
  <si>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</si>
  <si>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</si>
  <si>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</si>
  <si>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</si>
  <si>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</si>
  <si>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</si>
  <si>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</si>
  <si>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</si>
  <si>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</si>
  <si>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</si>
  <si>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</si>
  <si>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</si>
  <si>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</si>
  <si>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</si>
  <si>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</si>
  <si>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</si>
  <si>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</si>
  <si>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</si>
  <si>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</si>
  <si>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</si>
  <si>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</si>
  <si>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</si>
  <si>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</si>
  <si>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</si>
  <si>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</si>
  <si>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</si>
  <si>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</si>
  <si>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</si>
  <si>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</si>
  <si>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</si>
  <si>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</si>
  <si>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</si>
  <si>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</si>
  <si>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</si>
  <si>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</si>
  <si>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</si>
  <si>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</si>
  <si>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</si>
  <si>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</si>
  <si>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</si>
  <si>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</si>
  <si>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</si>
  <si>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</si>
  <si>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</si>
  <si>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</si>
  <si>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</si>
  <si>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</si>
  <si>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</si>
  <si>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</si>
  <si>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</si>
  <si>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</si>
  <si>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</si>
  <si>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</si>
  <si>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</si>
  <si>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</si>
  <si>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</si>
  <si>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</si>
  <si>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</si>
  <si>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</si>
  <si>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</si>
  <si>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</si>
  <si>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</si>
  <si>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</si>
  <si>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</si>
  <si>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</si>
  <si>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</si>
  <si>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</si>
  <si>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</si>
  <si>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</si>
  <si>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</si>
  <si>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</si>
  <si>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</si>
  <si>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</si>
  <si>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</si>
  <si>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</si>
  <si>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</si>
  <si>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</si>
  <si>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</si>
  <si>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</si>
  <si>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</si>
  <si>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</si>
  <si>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</si>
  <si>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</si>
  <si>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</si>
  <si>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</si>
  <si>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</si>
  <si>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</si>
  <si>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</si>
  <si>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</si>
  <si>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</si>
  <si>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</si>
  <si>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</si>
  <si>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</si>
  <si>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</si>
  <si>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</si>
  <si>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</si>
  <si>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</si>
  <si>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</si>
  <si>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</si>
  <si>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</si>
  <si>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</si>
  <si>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</si>
  <si>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</si>
  <si>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</si>
  <si>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</si>
  <si>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</si>
  <si>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</si>
  <si>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</si>
  <si>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</si>
  <si>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</si>
  <si>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</si>
  <si>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</si>
  <si>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</si>
  <si>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</si>
  <si>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</si>
  <si>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</si>
  <si>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</si>
  <si>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</si>
  <si>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</si>
  <si>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</si>
  <si>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</si>
  <si>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</si>
  <si>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</si>
  <si>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</si>
  <si>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</si>
  <si>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</si>
  <si>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</si>
  <si>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</si>
  <si>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</si>
  <si>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</si>
  <si>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</si>
  <si>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</si>
  <si>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</si>
  <si>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</si>
  <si>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</si>
  <si>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</si>
  <si>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</si>
  <si>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</si>
  <si>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</si>
  <si>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</si>
  <si>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</si>
  <si>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</si>
  <si>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</si>
  <si>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</si>
  <si>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</si>
  <si>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</si>
  <si>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</si>
  <si>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</si>
  <si>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</si>
  <si>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</si>
  <si>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</si>
  <si>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</si>
  <si>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</si>
  <si>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</si>
  <si>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</si>
  <si>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</si>
  <si>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</si>
  <si>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</si>
  <si>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</si>
  <si>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</si>
  <si>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</si>
  <si>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</si>
  <si>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</si>
  <si>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</si>
  <si>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</si>
  <si>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</si>
  <si>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</si>
  <si>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</si>
  <si>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</si>
  <si>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</si>
  <si>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</si>
  <si>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</si>
  <si>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</si>
  <si>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</si>
  <si>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</si>
  <si>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</si>
  <si>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</si>
  <si>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</si>
  <si>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</si>
  <si>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</si>
  <si>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</si>
  <si>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</si>
  <si>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</si>
  <si>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</si>
  <si>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</si>
  <si>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</si>
  <si>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</si>
  <si>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</si>
  <si>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</si>
  <si>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</si>
  <si>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</si>
  <si>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</si>
  <si>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</si>
  <si>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</si>
  <si>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</si>
  <si>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</si>
  <si>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</si>
  <si>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</si>
  <si>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</si>
  <si>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</si>
  <si>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</si>
  <si>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</si>
  <si>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</si>
  <si>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</si>
  <si>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</si>
  <si>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</si>
  <si>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</si>
  <si>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</si>
  <si>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</si>
  <si>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</si>
  <si>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</si>
  <si>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</si>
  <si>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</si>
  <si>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</si>
  <si>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</si>
  <si>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</si>
  <si>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</si>
  <si>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</si>
  <si>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</si>
  <si>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</si>
  <si>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</si>
  <si>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</si>
  <si>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</si>
  <si>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</si>
  <si>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</si>
  <si>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</si>
  <si>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</si>
  <si>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</si>
  <si>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</si>
  <si>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</si>
  <si>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</si>
  <si>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</si>
  <si>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</si>
  <si>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</si>
  <si>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</si>
  <si>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</si>
  <si>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</si>
  <si>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</si>
  <si>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</si>
  <si>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</si>
  <si>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</si>
  <si>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</si>
  <si>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</si>
  <si>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</si>
  <si>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</si>
  <si>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</si>
  <si>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</si>
  <si>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</si>
  <si>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</si>
  <si>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</si>
  <si>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</si>
  <si>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</si>
  <si>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</si>
  <si>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</si>
  <si>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</si>
  <si>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</si>
  <si>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</si>
  <si>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</si>
  <si>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</si>
  <si>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</si>
  <si>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</si>
  <si>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</si>
  <si>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</si>
  <si>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</si>
  <si>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</si>
  <si>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</si>
  <si>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</si>
  <si>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</si>
  <si>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</si>
  <si>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</si>
  <si>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</si>
  <si>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</si>
  <si>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</si>
  <si>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</si>
  <si>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</si>
  <si>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</si>
  <si>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</si>
  <si>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</si>
  <si>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</si>
  <si>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</si>
  <si>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</si>
  <si>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</si>
  <si>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</si>
  <si>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</si>
  <si>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</si>
  <si>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</si>
  <si>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</si>
  <si>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</si>
  <si>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</si>
  <si>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</si>
  <si>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</si>
  <si>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</si>
  <si>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</si>
  <si>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</si>
  <si>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</si>
  <si>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</si>
  <si>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</si>
  <si>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</si>
  <si>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</si>
  <si>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</si>
  <si>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</si>
  <si>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</si>
  <si>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</si>
  <si>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</si>
  <si>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</si>
  <si>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</si>
  <si>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</si>
  <si>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</si>
  <si>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</si>
  <si>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</si>
  <si>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</si>
  <si>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</si>
  <si>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</si>
  <si>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</si>
  <si>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</si>
  <si>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</si>
  <si>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</si>
  <si>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</si>
  <si>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</si>
  <si>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</si>
  <si>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</si>
  <si>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</si>
  <si>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</si>
  <si>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</si>
  <si>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</si>
  <si>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</si>
  <si>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</si>
  <si>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</si>
  <si>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</si>
  <si>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</si>
  <si>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</si>
  <si>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</si>
  <si>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</si>
  <si>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</si>
  <si>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</si>
  <si>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</si>
  <si>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</si>
  <si>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</si>
  <si>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</si>
  <si>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</si>
  <si>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</si>
  <si>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</si>
  <si>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</si>
  <si>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</si>
  <si>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</si>
  <si>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</si>
  <si>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</si>
  <si>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</si>
  <si>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</si>
  <si>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</si>
  <si>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</si>
  <si>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</si>
  <si>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</si>
  <si>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</si>
  <si>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</si>
  <si>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</si>
  <si>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</si>
  <si>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</si>
  <si>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</si>
  <si>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</si>
  <si>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</si>
  <si>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</si>
  <si>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</si>
  <si>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</si>
  <si>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</si>
  <si>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</si>
  <si>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</si>
  <si>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</si>
  <si>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</si>
  <si>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</si>
  <si>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</si>
  <si>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</si>
  <si>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</si>
  <si>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</si>
  <si>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</si>
  <si>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</si>
  <si>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</si>
  <si>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</si>
  <si>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</si>
  <si>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</si>
  <si>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</si>
  <si>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</si>
  <si>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</si>
  <si>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</si>
  <si>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</si>
  <si>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</si>
  <si>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</si>
  <si>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</si>
  <si>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</si>
  <si>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</si>
  <si>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</si>
  <si>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</si>
  <si>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</si>
  <si>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</si>
  <si>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</si>
  <si>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</si>
  <si>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</si>
  <si>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</si>
  <si>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</si>
  <si>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</si>
  <si>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</si>
  <si>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</si>
  <si>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</si>
  <si>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</si>
  <si>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</si>
  <si>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</si>
  <si>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</si>
  <si>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</si>
  <si>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</si>
  <si>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</si>
  <si>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</si>
  <si>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</si>
  <si>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</si>
  <si>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</si>
  <si>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</si>
  <si>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</si>
  <si>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</si>
  <si>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</si>
  <si>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</si>
  <si>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</si>
  <si>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</si>
  <si>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</si>
  <si>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</si>
  <si>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</si>
  <si>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</si>
  <si>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</si>
  <si>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</si>
  <si>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</si>
  <si>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</si>
  <si>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</si>
  <si>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</si>
  <si>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</si>
  <si>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</si>
  <si>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</si>
  <si>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</si>
  <si>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</si>
  <si>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</si>
  <si>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</si>
  <si>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</si>
  <si>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</si>
  <si>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</si>
  <si>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</si>
  <si>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</si>
  <si>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</si>
  <si>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</si>
  <si>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</si>
  <si>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</si>
  <si>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</si>
  <si>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</si>
  <si>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</si>
  <si>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</si>
  <si>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</si>
  <si>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</si>
  <si>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</si>
  <si>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</si>
  <si>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</si>
  <si>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</si>
  <si>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</si>
  <si>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</si>
  <si>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</si>
  <si>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</si>
  <si>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</si>
  <si>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</si>
  <si>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</si>
  <si>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</si>
  <si>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</si>
  <si>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</si>
  <si>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</si>
  <si>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</si>
  <si>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</si>
  <si>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</si>
  <si>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</si>
  <si>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</si>
  <si>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</si>
  <si>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</si>
  <si>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</si>
  <si>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</si>
  <si>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</si>
  <si>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</si>
  <si>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</si>
  <si>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</si>
  <si>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</si>
  <si>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</si>
  <si>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</si>
  <si>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</si>
  <si>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</si>
  <si>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</si>
  <si>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</si>
  <si>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</si>
  <si>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</si>
  <si>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</si>
  <si>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</si>
  <si>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</si>
  <si>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</si>
  <si>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</si>
  <si>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</si>
  <si>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</si>
  <si>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</si>
  <si>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</si>
  <si>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</si>
  <si>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</si>
  <si>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</si>
  <si>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</si>
  <si>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</si>
  <si>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</si>
  <si>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</si>
  <si>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</si>
  <si>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</si>
  <si>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</si>
  <si>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</si>
  <si>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</si>
  <si>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</si>
  <si>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</si>
  <si>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</si>
  <si>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</si>
  <si>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</si>
  <si>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</si>
  <si>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</si>
  <si>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</si>
  <si>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</si>
  <si>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</si>
  <si>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</si>
  <si>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</si>
  <si>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</si>
  <si>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</si>
  <si>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</si>
  <si>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</si>
  <si>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</si>
  <si>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</si>
  <si>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</si>
  <si>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</si>
  <si>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</si>
  <si>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</si>
  <si>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</si>
  <si>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</si>
  <si>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</si>
  <si>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</si>
  <si>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</si>
  <si>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</si>
  <si>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</si>
  <si>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</si>
  <si>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</si>
  <si>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</si>
  <si>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</si>
  <si>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</si>
  <si>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</si>
  <si>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</si>
  <si>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</si>
  <si>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</si>
  <si>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</si>
  <si>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</si>
  <si>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</si>
  <si>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</si>
  <si>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</si>
  <si>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</si>
  <si>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</si>
  <si>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</si>
  <si>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</si>
  <si>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</si>
  <si>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</si>
  <si>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</si>
  <si>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</si>
  <si>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</si>
  <si>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</si>
  <si>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</si>
  <si>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</si>
  <si>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</si>
  <si>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</si>
  <si>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</si>
  <si>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</si>
  <si>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</si>
  <si>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</si>
  <si>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</si>
  <si>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</si>
  <si>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</si>
  <si>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</si>
  <si>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</si>
  <si>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</si>
  <si>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</si>
  <si>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</si>
  <si>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</si>
  <si>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</si>
  <si>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</si>
  <si>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</si>
  <si>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</si>
  <si>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</si>
  <si>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</si>
  <si>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</si>
  <si>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</si>
  <si>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</si>
  <si>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</si>
  <si>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</si>
  <si>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</si>
  <si>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</si>
  <si>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</si>
  <si>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</si>
  <si>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</si>
  <si>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</si>
  <si>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</si>
  <si>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</si>
  <si>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</si>
  <si>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</si>
  <si>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</si>
  <si>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</si>
  <si>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</si>
  <si>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</si>
  <si>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</si>
  <si>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</si>
  <si>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</si>
  <si>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</si>
  <si>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</si>
  <si>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</si>
  <si>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</si>
  <si>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</si>
  <si>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</si>
  <si>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</si>
  <si>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</si>
  <si>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</si>
  <si>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</si>
  <si>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</si>
  <si>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</si>
  <si>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</si>
  <si>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</si>
  <si>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</si>
  <si>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</si>
  <si>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</si>
  <si>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</si>
  <si>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</si>
  <si>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</si>
  <si>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</si>
  <si>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</si>
  <si>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</si>
  <si>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</si>
  <si>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</si>
  <si>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</si>
  <si>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</si>
  <si>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</si>
  <si>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</si>
  <si>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</si>
  <si>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</si>
  <si>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</si>
  <si>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</si>
  <si>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</si>
  <si>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</si>
  <si>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</si>
  <si>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</si>
  <si>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</si>
  <si>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</si>
  <si>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</si>
  <si>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</si>
  <si>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</si>
  <si>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</si>
  <si>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</si>
  <si>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</si>
  <si>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</si>
  <si>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</si>
  <si>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</si>
  <si>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</si>
  <si>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</si>
  <si>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</si>
  <si>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</si>
  <si>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</si>
  <si>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</si>
  <si>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</si>
  <si>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</si>
  <si>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</si>
  <si>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</si>
  <si>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</si>
  <si>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</si>
  <si>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</si>
  <si>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</si>
  <si>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</si>
  <si>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</si>
  <si>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</si>
  <si>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</si>
  <si>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</si>
  <si>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</si>
  <si>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</si>
  <si>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</si>
  <si>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</si>
  <si>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</si>
  <si>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</si>
  <si>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</si>
  <si>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</si>
  <si>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</si>
  <si>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</si>
  <si>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</si>
  <si>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</si>
  <si>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</si>
  <si>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</si>
  <si>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</si>
  <si>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</si>
  <si>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</si>
  <si>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</si>
  <si>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</si>
  <si>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</si>
  <si>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</si>
  <si>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</si>
  <si>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</si>
  <si>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</si>
  <si>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</si>
  <si>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</si>
  <si>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</si>
  <si>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</si>
  <si>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</si>
  <si>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</si>
  <si>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</si>
  <si>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</si>
  <si>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</si>
  <si>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</si>
  <si>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</si>
  <si>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</si>
  <si>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</si>
  <si>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</si>
  <si>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</si>
  <si>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</si>
  <si>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</si>
  <si>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</si>
  <si>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</si>
  <si>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</si>
  <si>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</si>
  <si>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</si>
  <si>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</si>
  <si>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</si>
  <si>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</si>
  <si>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</si>
  <si>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</si>
  <si>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</si>
  <si>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</si>
  <si>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</si>
  <si>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</si>
  <si>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</si>
  <si>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</si>
  <si>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</si>
  <si>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</si>
  <si>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</si>
  <si>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</si>
  <si>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</si>
  <si>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</si>
  <si>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</si>
  <si>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</si>
  <si>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</si>
  <si>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</si>
  <si>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</si>
  <si>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</si>
  <si>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</si>
  <si>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</si>
  <si>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</si>
  <si>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</si>
  <si>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</si>
  <si>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</si>
  <si>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</si>
  <si>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</si>
  <si>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</si>
  <si>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</si>
  <si>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</si>
  <si>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</si>
  <si>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</si>
  <si>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</si>
  <si>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</si>
  <si>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</si>
  <si>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</si>
  <si>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</si>
  <si>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</si>
  <si>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</si>
  <si>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</si>
  <si>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</si>
  <si>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</si>
  <si>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</si>
  <si>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</si>
  <si>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</si>
  <si>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</si>
  <si>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</si>
  <si>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</si>
  <si>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</si>
  <si>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</si>
  <si>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</si>
  <si>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</si>
  <si>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</si>
  <si>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</si>
  <si>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</si>
  <si>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</si>
  <si>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</si>
  <si>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</si>
  <si>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</si>
  <si>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</si>
  <si>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</si>
  <si>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</si>
  <si>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</si>
  <si>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</si>
  <si>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</si>
  <si>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</si>
  <si>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</si>
  <si>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</si>
  <si>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</si>
  <si>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</si>
  <si>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</si>
  <si>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</si>
  <si>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</si>
  <si>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</si>
  <si>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</si>
  <si>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</si>
  <si>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</si>
  <si>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</si>
  <si>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</si>
  <si>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</si>
  <si>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</si>
  <si>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</si>
  <si>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</si>
  <si>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</si>
  <si>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</si>
  <si>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</si>
  <si>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</si>
  <si>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</si>
  <si>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</si>
  <si>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</si>
  <si>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</si>
  <si>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</si>
  <si>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</si>
  <si>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</si>
  <si>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</si>
  <si>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</si>
  <si>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</si>
  <si>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</si>
  <si>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</si>
  <si>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</si>
  <si>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</si>
  <si>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</si>
  <si>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</si>
  <si>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</si>
  <si>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</si>
  <si>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</si>
  <si>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</si>
  <si>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</si>
  <si>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</si>
  <si>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</si>
  <si>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</si>
  <si>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</si>
  <si>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</si>
  <si>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</si>
  <si>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</si>
  <si>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</si>
  <si>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</si>
  <si>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</si>
  <si>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</si>
  <si>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</si>
  <si>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</si>
  <si>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</si>
  <si>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</si>
  <si>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</si>
  <si>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</si>
  <si>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</si>
  <si>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</si>
  <si>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</si>
  <si>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</si>
  <si>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</si>
  <si>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</si>
  <si>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</si>
  <si>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</si>
  <si>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</si>
  <si>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</si>
  <si>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</si>
  <si>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</si>
  <si>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</si>
  <si>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</si>
  <si>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</si>
  <si>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</si>
  <si>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</si>
  <si>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</si>
  <si>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</si>
  <si>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</si>
  <si>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</si>
  <si>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</si>
  <si>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</si>
  <si>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</si>
  <si>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</si>
  <si>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</si>
  <si>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</si>
  <si>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</si>
  <si>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</si>
  <si>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</si>
  <si>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</si>
  <si>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</si>
  <si>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</si>
  <si>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</si>
  <si>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</si>
  <si>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</si>
  <si>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</si>
  <si>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</si>
  <si>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</si>
  <si>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</si>
  <si>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</si>
  <si>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</si>
  <si>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</si>
  <si>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</si>
  <si>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</si>
  <si>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</si>
  <si>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</si>
  <si>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</si>
  <si>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</si>
  <si>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</si>
  <si>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</si>
  <si>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</si>
  <si>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</si>
  <si>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</si>
  <si>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</si>
  <si>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</si>
  <si>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</si>
  <si>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</si>
  <si>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</si>
  <si>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</si>
  <si>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</si>
  <si>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</si>
  <si>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</si>
  <si>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</si>
  <si>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</si>
  <si>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</si>
  <si>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</si>
  <si>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</si>
  <si>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</si>
  <si>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</si>
  <si>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</si>
  <si>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</si>
  <si>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</si>
  <si>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</si>
  <si>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</si>
  <si>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</si>
  <si>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</si>
  <si>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</si>
  <si>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</si>
  <si>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</si>
  <si>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</si>
  <si>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</si>
  <si>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</si>
  <si>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</si>
  <si>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</si>
  <si>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</si>
  <si>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</si>
  <si>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</si>
  <si>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</si>
  <si>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</si>
  <si>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</si>
  <si>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</si>
  <si>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</si>
  <si>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</si>
  <si>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</si>
  <si>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</si>
  <si>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</si>
  <si>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</si>
  <si>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</si>
  <si>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</si>
  <si>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</si>
  <si>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</si>
  <si>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</si>
  <si>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</si>
  <si>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</si>
  <si>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</si>
  <si>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</si>
  <si>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</si>
  <si>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</si>
  <si>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</si>
  <si>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</si>
  <si>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</si>
  <si>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</si>
  <si>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</si>
  <si>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</si>
  <si>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</si>
  <si>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</si>
  <si>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</si>
  <si>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</si>
  <si>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</si>
  <si>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</si>
  <si>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</si>
  <si>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</si>
  <si>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</si>
  <si>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</si>
  <si>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</si>
  <si>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</si>
  <si>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</si>
  <si>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</si>
  <si>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</si>
  <si>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</si>
  <si>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</si>
  <si>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</si>
  <si>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</si>
  <si>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</si>
  <si>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</si>
  <si>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</si>
  <si>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</si>
  <si>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</si>
  <si>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</si>
  <si>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</si>
  <si>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</si>
  <si>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</si>
  <si>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</si>
  <si>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</si>
  <si>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</si>
  <si>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</si>
  <si>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</si>
  <si>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</si>
  <si>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</si>
  <si>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</si>
  <si>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</si>
  <si>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</si>
  <si>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</si>
  <si>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</si>
  <si>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</si>
  <si>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</si>
  <si>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</si>
  <si>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</si>
  <si>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</si>
  <si>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</si>
  <si>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</si>
  <si>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</si>
  <si>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</si>
  <si>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</si>
  <si>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</si>
  <si>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</si>
  <si>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</si>
  <si>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</si>
  <si>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</si>
  <si>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</si>
  <si>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</si>
  <si>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</si>
  <si>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</si>
  <si>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</si>
  <si>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</si>
  <si>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</si>
  <si>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</si>
  <si>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</si>
  <si>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</si>
  <si>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</si>
  <si>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</si>
  <si>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</si>
  <si>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</si>
  <si>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</si>
  <si>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</si>
  <si>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</si>
  <si>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</si>
  <si>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</si>
  <si>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</si>
  <si>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</si>
  <si>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</si>
  <si>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</si>
  <si>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</si>
  <si>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</si>
  <si>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</si>
  <si>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</si>
  <si>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</si>
  <si>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</si>
  <si>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</si>
  <si>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</si>
  <si>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</si>
  <si>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</si>
  <si>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</si>
  <si>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</si>
  <si>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</si>
  <si>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</si>
  <si>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</si>
  <si>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</si>
  <si>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</si>
  <si>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</si>
  <si>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</si>
  <si>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</si>
  <si>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</si>
  <si>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</si>
  <si>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</si>
  <si>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</si>
  <si>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</si>
  <si>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</si>
  <si>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</si>
  <si>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</si>
  <si>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</si>
  <si>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</si>
  <si>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</si>
  <si>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</si>
  <si>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</si>
  <si>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</si>
  <si>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</si>
  <si>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</si>
  <si>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</si>
  <si>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</si>
  <si>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</si>
  <si>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</si>
  <si>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</si>
  <si>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</si>
  <si>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</si>
  <si>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</si>
  <si>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</si>
  <si>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</si>
  <si>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</si>
  <si>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</si>
  <si>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</si>
  <si>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</si>
  <si>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</si>
  <si>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</si>
  <si>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</si>
  <si>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</si>
  <si>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</si>
  <si>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</si>
  <si>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</si>
  <si>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</si>
  <si>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</si>
  <si>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</si>
  <si>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</si>
  <si>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</si>
  <si>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</si>
  <si>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</si>
  <si>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</si>
  <si>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</si>
  <si>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</si>
  <si>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</si>
  <si>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</si>
  <si>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</si>
  <si>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</si>
  <si>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</si>
  <si>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</si>
  <si>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</si>
  <si>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</si>
  <si>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</si>
  <si>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</si>
  <si>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</si>
  <si>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</si>
  <si>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</si>
  <si>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</si>
  <si>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</si>
  <si>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</si>
  <si>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</si>
  <si>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</si>
  <si>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</si>
  <si>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</si>
  <si>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</si>
  <si>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</si>
  <si>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</si>
  <si>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</si>
  <si>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</si>
  <si>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</si>
  <si>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</si>
  <si>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</si>
  <si>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</si>
  <si>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</si>
  <si>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</si>
  <si>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</si>
  <si>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</si>
  <si>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</si>
  <si>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</si>
  <si>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</si>
  <si>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</si>
  <si>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</si>
  <si>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</si>
  <si>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</si>
  <si>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</si>
  <si>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</si>
  <si>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</si>
  <si>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</si>
  <si>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</si>
  <si>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</si>
  <si>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</si>
  <si>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</si>
  <si>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</si>
  <si>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</si>
  <si>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</si>
  <si>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</si>
  <si>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</si>
  <si>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</si>
  <si>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</si>
  <si>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</si>
  <si>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</si>
  <si>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</si>
  <si>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</si>
  <si>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</si>
  <si>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</si>
  <si>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</si>
  <si>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</si>
  <si>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</si>
  <si>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</si>
  <si>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</si>
  <si>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</si>
  <si>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</si>
  <si>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</si>
  <si>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</si>
  <si>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</si>
  <si>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</si>
  <si>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</si>
  <si>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</si>
  <si>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</si>
  <si>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</si>
  <si>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</si>
  <si>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</si>
  <si>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</si>
  <si>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</si>
  <si>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</si>
  <si>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</si>
  <si>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</si>
  <si>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</si>
  <si>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</si>
  <si>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</si>
  <si>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</si>
  <si>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</si>
  <si>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</si>
  <si>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</si>
  <si>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</si>
  <si>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</si>
  <si>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</si>
  <si>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</si>
  <si>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</si>
  <si>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</si>
  <si>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</si>
  <si>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</si>
  <si>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</si>
  <si>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</si>
  <si>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</si>
  <si>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</si>
  <si>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</si>
  <si>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</si>
  <si>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</si>
  <si>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</si>
  <si>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</si>
  <si>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</si>
  <si>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</si>
  <si>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</si>
  <si>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</si>
  <si>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</si>
  <si>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</si>
  <si>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</si>
  <si>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</si>
  <si>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</si>
  <si>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</si>
  <si>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</si>
  <si>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</si>
  <si>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</si>
  <si>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</si>
  <si>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</si>
  <si>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</si>
  <si>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</si>
  <si>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</si>
  <si>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</si>
  <si>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</si>
  <si>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</si>
  <si>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</si>
  <si>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</si>
  <si>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</si>
  <si>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</si>
  <si>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</si>
  <si>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</si>
  <si>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</si>
  <si>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</si>
  <si>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</si>
  <si>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</si>
  <si>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</si>
  <si>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</si>
  <si>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</si>
  <si>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</si>
  <si>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</si>
  <si>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</si>
  <si>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</si>
  <si>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</si>
  <si>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</si>
  <si>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</si>
  <si>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</si>
  <si>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</si>
  <si>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</si>
  <si>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</si>
  <si>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</si>
  <si>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</si>
  <si>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</si>
  <si>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</si>
  <si>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</si>
  <si>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</si>
  <si>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</si>
  <si>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</si>
  <si>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</si>
  <si>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</si>
  <si>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</si>
  <si>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</si>
  <si>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</si>
  <si>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</si>
  <si>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</si>
  <si>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</si>
  <si>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</si>
  <si>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</si>
  <si>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</si>
  <si>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</si>
  <si>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</si>
  <si>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</si>
  <si>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</si>
  <si>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</si>
  <si>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</si>
  <si>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</si>
  <si>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</si>
  <si>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</si>
  <si>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</si>
  <si>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</si>
  <si>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</si>
  <si>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</si>
  <si>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</si>
  <si>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</si>
  <si>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</si>
  <si>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</si>
  <si>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</si>
  <si>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</si>
  <si>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</si>
  <si>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</si>
  <si>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</si>
  <si>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</si>
  <si>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</si>
  <si>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</si>
  <si>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</si>
  <si>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</si>
  <si>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</si>
  <si>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</si>
  <si>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</si>
  <si>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</si>
  <si>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</si>
  <si>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</si>
  <si>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</si>
  <si>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</si>
  <si>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</si>
  <si>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</si>
  <si>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</si>
  <si>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</si>
  <si>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</si>
  <si>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</si>
  <si>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</si>
  <si>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</si>
  <si>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</si>
  <si>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</si>
  <si>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</si>
  <si>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</si>
  <si>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</si>
  <si>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</si>
  <si>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</si>
  <si>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</si>
  <si>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</si>
  <si>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</si>
  <si>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</si>
  <si>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</si>
  <si>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</si>
  <si>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</si>
  <si>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</si>
  <si>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</si>
  <si>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</si>
  <si>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</si>
  <si>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</si>
  <si>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</si>
  <si>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</si>
  <si>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</si>
  <si>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</si>
  <si>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</si>
  <si>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</si>
  <si>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</si>
  <si>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</si>
  <si>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</si>
  <si>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</si>
  <si>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</si>
  <si>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</si>
  <si>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</si>
  <si>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</si>
  <si>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</si>
  <si>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</si>
  <si>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</si>
  <si>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</si>
  <si>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</si>
  <si>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</si>
  <si>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</si>
  <si>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</si>
  <si>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</si>
  <si>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</si>
  <si>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</si>
  <si>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</si>
  <si>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</si>
  <si>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</si>
  <si>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</si>
  <si>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</si>
  <si>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</si>
  <si>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</si>
  <si>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</si>
  <si>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</si>
  <si>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</si>
  <si>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</si>
  <si>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</si>
  <si>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</si>
  <si>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</si>
  <si>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</si>
  <si>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</si>
  <si>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</si>
  <si>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</si>
  <si>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</si>
  <si>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</si>
  <si>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</si>
  <si>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</si>
  <si>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</si>
  <si>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</si>
  <si>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</si>
  <si>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</si>
  <si>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</si>
  <si>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</si>
  <si>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</si>
  <si>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</si>
  <si>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</si>
  <si>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</si>
  <si>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</si>
  <si>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</si>
  <si>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</si>
  <si>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</si>
  <si>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</si>
  <si>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</si>
  <si>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</si>
  <si>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</si>
  <si>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</si>
  <si>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</si>
  <si>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</si>
  <si>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</si>
  <si>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</si>
  <si>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</si>
  <si>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</si>
  <si>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</si>
  <si>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</si>
  <si>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</si>
  <si>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</si>
  <si>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</si>
  <si>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</si>
  <si>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</si>
  <si>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</si>
  <si>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</si>
  <si>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</si>
  <si>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</si>
  <si>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</si>
  <si>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</si>
  <si>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</si>
  <si>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</si>
  <si>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</si>
  <si>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</si>
  <si>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</si>
  <si>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</si>
  <si>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</si>
  <si>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</si>
  <si>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</si>
  <si>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</si>
  <si>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</si>
  <si>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</si>
  <si>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</si>
  <si>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</si>
  <si>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</si>
  <si>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</si>
  <si>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</si>
  <si>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</si>
  <si>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</si>
  <si>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</si>
  <si>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</si>
  <si>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</si>
  <si>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</si>
  <si>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</si>
  <si>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</si>
  <si>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</si>
  <si>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</si>
  <si>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</si>
  <si>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</si>
  <si>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</si>
  <si>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</si>
  <si>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</si>
  <si>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</si>
  <si>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</si>
  <si>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</si>
  <si>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</si>
  <si>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</si>
  <si>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</si>
  <si>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</si>
  <si>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</si>
  <si>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</si>
  <si>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</si>
  <si>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</si>
  <si>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</si>
  <si>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</si>
  <si>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</si>
  <si>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</si>
  <si>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</si>
  <si>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</si>
  <si>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</si>
  <si>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</si>
  <si>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</si>
  <si>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</si>
  <si>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</si>
  <si>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</si>
  <si>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</si>
  <si>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</si>
  <si>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</si>
  <si>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</si>
  <si>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</si>
  <si>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</si>
  <si>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</si>
  <si>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</si>
  <si>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</si>
  <si>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</si>
  <si>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</si>
  <si>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</si>
  <si>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</si>
  <si>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</si>
  <si>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</si>
  <si>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</si>
  <si>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</si>
  <si>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</si>
  <si>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</si>
  <si>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</si>
  <si>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</si>
  <si>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</si>
  <si>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</si>
  <si>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</si>
  <si>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</si>
  <si>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</si>
  <si>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</si>
  <si>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</si>
  <si>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</si>
  <si>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</si>
  <si>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</si>
  <si>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</si>
  <si>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</si>
  <si>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</si>
  <si>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</si>
  <si>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</si>
  <si>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</si>
  <si>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</si>
  <si>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</si>
  <si>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</si>
  <si>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</si>
  <si>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</si>
  <si>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</si>
  <si>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</si>
  <si>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</si>
  <si>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</si>
  <si>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</si>
  <si>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</si>
  <si>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</si>
  <si>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</si>
  <si>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</si>
  <si>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</si>
  <si>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</si>
  <si>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</si>
  <si>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</si>
  <si>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</si>
  <si>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</si>
  <si>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</si>
  <si>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</si>
  <si>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</si>
  <si>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</si>
  <si>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</si>
  <si>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</si>
  <si>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</si>
  <si>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</si>
  <si>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</si>
  <si>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</si>
  <si>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</si>
  <si>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</si>
  <si>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</si>
  <si>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</si>
  <si>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</si>
  <si>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</si>
  <si>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</si>
  <si>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</si>
  <si>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</si>
  <si>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</si>
  <si>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</si>
  <si>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</si>
  <si>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</si>
  <si>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</si>
  <si>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</si>
  <si>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</si>
  <si>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</si>
  <si>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</si>
  <si>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</si>
  <si>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</si>
  <si>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</si>
  <si>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</si>
  <si>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</si>
  <si>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</si>
  <si>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</si>
  <si>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</si>
  <si>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</si>
  <si>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</si>
  <si>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</si>
  <si>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</si>
  <si>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</si>
  <si>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</si>
  <si>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</si>
  <si>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</si>
  <si>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</si>
  <si>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</si>
  <si>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</si>
  <si>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</si>
  <si>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</si>
  <si>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</si>
  <si>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</si>
  <si>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</si>
  <si>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</si>
  <si>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</si>
  <si>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</si>
  <si>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</si>
  <si>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</si>
  <si>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</si>
  <si>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</si>
  <si>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</si>
  <si>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</si>
  <si>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</si>
  <si>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</si>
  <si>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</si>
  <si>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</si>
  <si>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</si>
  <si>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</si>
  <si>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</si>
  <si>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</si>
  <si>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</si>
  <si>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</si>
  <si>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</si>
  <si>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</si>
  <si>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</si>
  <si>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</si>
  <si>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</si>
  <si>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</si>
  <si>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</si>
  <si>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</si>
  <si>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</si>
  <si>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</si>
  <si>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</si>
  <si>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</si>
  <si>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</si>
  <si>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</si>
  <si>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</si>
  <si>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</si>
  <si>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</si>
  <si>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</si>
  <si>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</si>
  <si>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</si>
  <si>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</si>
  <si>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</si>
  <si>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</si>
  <si>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</si>
  <si>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</si>
  <si>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</si>
  <si>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</si>
  <si>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</si>
  <si>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</si>
  <si>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</si>
  <si>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</si>
  <si>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</si>
  <si>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</si>
  <si>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</si>
  <si>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</si>
  <si>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</si>
  <si>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</si>
  <si>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</si>
  <si>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</si>
  <si>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</si>
  <si>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</si>
  <si>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</si>
  <si>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</si>
  <si>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</si>
  <si>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</si>
  <si>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</si>
  <si>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</si>
  <si>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</si>
  <si>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</si>
  <si>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</si>
  <si>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</si>
  <si>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</si>
  <si>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</si>
  <si>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</si>
  <si>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</si>
  <si>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</si>
  <si>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</si>
  <si>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</si>
  <si>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</si>
  <si>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</si>
  <si>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</si>
  <si>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</si>
  <si>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</si>
  <si>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</si>
  <si>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</si>
  <si>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</si>
  <si>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</si>
  <si>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</si>
  <si>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</si>
  <si>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</si>
  <si>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</si>
  <si>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</si>
  <si>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</si>
  <si>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</si>
  <si>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</si>
  <si>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</si>
  <si>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</si>
  <si>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</si>
  <si>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</si>
  <si>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</si>
  <si>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</si>
  <si>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</si>
  <si>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</si>
  <si>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</si>
  <si>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</si>
  <si>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</si>
  <si>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</si>
  <si>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</si>
  <si>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</si>
  <si>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</si>
  <si>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</si>
  <si>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</si>
  <si>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</si>
  <si>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</si>
  <si>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</si>
  <si>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</si>
  <si>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</si>
  <si>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</si>
  <si>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</si>
  <si>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</si>
  <si>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</si>
  <si>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</si>
  <si>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</si>
  <si>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</si>
  <si>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</si>
  <si>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</si>
  <si>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</si>
  <si>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</si>
  <si>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</si>
  <si>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</si>
  <si>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</si>
  <si>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</si>
  <si>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</si>
  <si>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</si>
  <si>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</si>
  <si>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</si>
  <si>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</si>
  <si>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</si>
  <si>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</si>
  <si>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</si>
  <si>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</si>
  <si>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</si>
  <si>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</si>
  <si>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</si>
  <si>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</si>
  <si>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</si>
  <si>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</si>
  <si>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</si>
  <si>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</si>
  <si>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</si>
  <si>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</si>
  <si>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</si>
  <si>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</si>
  <si>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</si>
  <si>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</si>
  <si>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</si>
  <si>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</si>
  <si>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</si>
  <si>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</si>
  <si>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</si>
  <si>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</si>
  <si>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</si>
  <si>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</si>
  <si>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</si>
  <si>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</si>
  <si>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</si>
  <si>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</si>
  <si>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</si>
  <si>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</si>
  <si>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</si>
  <si>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</si>
  <si>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</si>
  <si>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</si>
  <si>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</si>
  <si>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</si>
  <si>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</si>
  <si>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</si>
  <si>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</si>
  <si>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</si>
  <si>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</si>
  <si>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</si>
  <si>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</si>
  <si>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</si>
  <si>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</si>
  <si>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</si>
  <si>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</si>
  <si>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</si>
  <si>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</si>
  <si>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</si>
  <si>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</si>
  <si>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</si>
  <si>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</si>
  <si>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</si>
  <si>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</si>
  <si>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</si>
  <si>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</si>
  <si>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</si>
  <si>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</si>
  <si>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</si>
  <si>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</si>
  <si>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</si>
  <si>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</si>
  <si>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</si>
  <si>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</si>
  <si>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</si>
  <si>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</si>
  <si>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</si>
  <si>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</si>
  <si>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</si>
  <si>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</si>
  <si>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</si>
  <si>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</si>
  <si>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</si>
  <si>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</si>
  <si>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</si>
  <si>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</si>
  <si>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</si>
  <si>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</si>
  <si>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</si>
  <si>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</si>
  <si>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</si>
  <si>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</si>
  <si>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</si>
  <si>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</si>
  <si>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</si>
  <si>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</si>
  <si>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</si>
  <si>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</si>
  <si>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</si>
  <si>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</si>
  <si>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</si>
  <si>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</si>
  <si>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</si>
  <si>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</si>
  <si>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</si>
  <si>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</si>
  <si>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</si>
  <si>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</si>
  <si>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</si>
  <si>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</si>
  <si>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</si>
  <si>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</si>
  <si>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</si>
  <si>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</si>
  <si>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</si>
  <si>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</si>
  <si>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</si>
  <si>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</si>
  <si>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</si>
  <si>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</si>
  <si>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</si>
  <si>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</si>
  <si>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</si>
  <si>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</si>
  <si>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</si>
  <si>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</si>
  <si>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</si>
  <si>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</si>
  <si>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</si>
  <si>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</si>
  <si>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</si>
  <si>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</si>
  <si>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</si>
  <si>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</si>
  <si>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</si>
  <si>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</si>
  <si>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</si>
  <si>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</si>
  <si>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</si>
  <si>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</si>
  <si>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</si>
  <si>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</si>
  <si>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</si>
  <si>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</si>
  <si>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</si>
  <si>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</si>
  <si>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</si>
  <si>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</si>
  <si>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</si>
  <si>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</si>
  <si>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</si>
  <si>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</si>
  <si>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</si>
  <si>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</si>
  <si>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</si>
  <si>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</si>
  <si>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</si>
  <si>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</si>
  <si>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</si>
  <si>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</si>
  <si>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</si>
  <si>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</si>
  <si>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</si>
  <si>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</si>
  <si>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</si>
  <si>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</si>
  <si>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</si>
  <si>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</si>
  <si>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</si>
  <si>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</si>
  <si>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</si>
  <si>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</si>
  <si>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</si>
  <si>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</si>
  <si>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</si>
  <si>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</si>
  <si>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</si>
  <si>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</si>
  <si>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</si>
  <si>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</si>
  <si>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</si>
  <si>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</si>
  <si>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</si>
  <si>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</si>
  <si>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</si>
  <si>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</si>
  <si>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</si>
  <si>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</si>
  <si>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</si>
  <si>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</si>
  <si>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</si>
  <si>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</si>
  <si>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</si>
  <si>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</si>
  <si>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</si>
  <si>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</si>
  <si>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</si>
  <si>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</si>
  <si>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</si>
  <si>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</si>
  <si>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</si>
  <si>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</si>
  <si>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</si>
  <si>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</si>
  <si>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</si>
  <si>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</si>
  <si>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</si>
  <si>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</si>
  <si>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</si>
  <si>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</si>
  <si>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</si>
  <si>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</si>
  <si>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</si>
  <si>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</si>
  <si>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</si>
  <si>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</si>
  <si>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</si>
  <si>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</si>
  <si>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</si>
  <si>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</si>
  <si>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</si>
  <si>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</si>
  <si>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</si>
  <si>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</si>
  <si>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</si>
  <si>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</si>
  <si>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</si>
  <si>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</si>
  <si>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</si>
  <si>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</si>
  <si>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</si>
  <si>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</si>
  <si>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</si>
  <si>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</si>
  <si>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</si>
  <si>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</si>
  <si>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</si>
  <si>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</si>
  <si>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</si>
  <si>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</si>
  <si>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</si>
  <si>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</si>
  <si>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</si>
  <si>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</si>
  <si>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</si>
  <si>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</si>
  <si>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</si>
  <si>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</si>
  <si>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</si>
  <si>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</si>
  <si>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</si>
  <si>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</si>
  <si>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</si>
  <si>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</si>
  <si>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</si>
  <si>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</si>
  <si>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</si>
  <si>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</si>
  <si>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</si>
  <si>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</si>
  <si>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</si>
  <si>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</si>
  <si>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</si>
  <si>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</si>
  <si>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</si>
  <si>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</si>
  <si>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</si>
  <si>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</si>
  <si>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</si>
  <si>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</si>
  <si>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</si>
  <si>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</si>
  <si>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</si>
  <si>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</si>
  <si>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</si>
  <si>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</si>
  <si>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</si>
  <si>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</si>
  <si>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</si>
  <si>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</si>
  <si>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</si>
  <si>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</si>
  <si>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</si>
  <si>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</si>
  <si>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</si>
  <si>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</si>
  <si>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</si>
  <si>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</si>
  <si>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</si>
  <si>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</si>
  <si>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</si>
  <si>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</si>
  <si>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</si>
  <si>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</si>
  <si>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</si>
  <si>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</si>
  <si>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</si>
  <si>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</si>
  <si>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</si>
  <si>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</si>
  <si>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</si>
  <si>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</si>
  <si>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</si>
  <si>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</si>
  <si>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</si>
  <si>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</si>
  <si>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</si>
  <si>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</si>
  <si>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</si>
  <si>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</si>
  <si>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</si>
  <si>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</si>
  <si>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</si>
  <si>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</si>
  <si>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</si>
  <si>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</si>
  <si>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</si>
  <si>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</si>
  <si>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</si>
  <si>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</si>
  <si>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</si>
  <si>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</si>
  <si>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</si>
  <si>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</si>
  <si>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</si>
  <si>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</si>
  <si>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</si>
  <si>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</si>
  <si>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</si>
  <si>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</si>
  <si>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</si>
  <si>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</si>
  <si>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</si>
  <si>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</si>
  <si>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</si>
  <si>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</si>
  <si>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</si>
  <si>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</si>
  <si>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</si>
  <si>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</si>
  <si>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</si>
  <si>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</si>
  <si>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</si>
  <si>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</si>
  <si>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</si>
  <si>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</si>
  <si>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</si>
  <si>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</si>
  <si>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</si>
  <si>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</si>
  <si>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</si>
  <si>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</si>
  <si>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</si>
  <si>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</si>
  <si>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</si>
  <si>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</si>
  <si>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</si>
  <si>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</si>
  <si>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</si>
  <si>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</si>
  <si>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</si>
  <si>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</si>
  <si>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</si>
  <si>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</si>
  <si>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</si>
  <si>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</si>
  <si>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</si>
  <si>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</si>
  <si>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</si>
  <si>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</si>
  <si>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</si>
  <si>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</si>
  <si>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</si>
  <si>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</si>
  <si>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</si>
  <si>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</si>
  <si>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</si>
  <si>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</si>
  <si>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</si>
  <si>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</si>
  <si>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</si>
  <si>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</si>
  <si>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</si>
  <si>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</si>
  <si>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</si>
  <si>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</si>
  <si>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</si>
  <si>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</si>
  <si>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</si>
  <si>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</si>
  <si>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</si>
  <si>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</si>
  <si>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</si>
  <si>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</si>
  <si>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</si>
  <si>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</si>
  <si>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</si>
  <si>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</si>
  <si>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</si>
  <si>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</si>
  <si>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</si>
  <si>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</si>
  <si>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</si>
  <si>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</si>
  <si>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</si>
  <si>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</si>
  <si>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</si>
  <si>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</si>
  <si>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</si>
  <si>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</si>
  <si>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</si>
  <si>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</si>
  <si>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</si>
  <si>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</si>
  <si>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</si>
  <si>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</si>
  <si>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</si>
  <si>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</si>
  <si>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</si>
  <si>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</si>
  <si>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</si>
  <si>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</si>
  <si>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</si>
  <si>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</si>
  <si>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</si>
  <si>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</si>
  <si>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</si>
  <si>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</si>
  <si>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</si>
  <si>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</si>
  <si>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</si>
  <si>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</si>
  <si>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</si>
  <si>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</si>
  <si>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</si>
  <si>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</si>
  <si>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</si>
  <si>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</si>
  <si>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</si>
  <si>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</si>
  <si>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</si>
  <si>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</si>
  <si>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</si>
  <si>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</si>
  <si>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</si>
  <si>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</si>
  <si>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</si>
  <si>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</si>
  <si>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</si>
  <si>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</si>
  <si>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</si>
  <si>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</si>
  <si>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</si>
  <si>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</si>
  <si>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</si>
  <si>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</si>
  <si>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</si>
  <si>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</si>
  <si>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</si>
  <si>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</si>
  <si>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</si>
  <si>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</si>
  <si>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</si>
  <si>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</si>
  <si>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</si>
  <si>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</si>
  <si>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</si>
  <si>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</si>
  <si>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</si>
  <si>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</si>
  <si>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</si>
  <si>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</si>
  <si>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</si>
  <si>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</si>
  <si>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</si>
  <si>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</si>
  <si>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</si>
  <si>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</si>
  <si>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</si>
  <si>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</si>
  <si>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</si>
  <si>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</si>
  <si>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</si>
  <si>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</si>
  <si>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</si>
  <si>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</si>
  <si>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</si>
  <si>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</si>
  <si>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</si>
  <si>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</si>
  <si>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</si>
  <si>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</si>
  <si>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</si>
  <si>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</si>
  <si>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</si>
  <si>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</si>
  <si>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</si>
  <si>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</si>
  <si>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</si>
  <si>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</si>
  <si>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</si>
  <si>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</si>
  <si>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</si>
  <si>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</si>
  <si>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</si>
  <si>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</si>
  <si>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</si>
  <si>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</si>
  <si>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</si>
  <si>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</si>
  <si>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</si>
  <si>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</si>
  <si>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</si>
  <si>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</si>
  <si>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</si>
  <si>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</si>
  <si>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</si>
  <si>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</si>
  <si>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</si>
  <si>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</si>
  <si>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</si>
  <si>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</si>
  <si>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</si>
  <si>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</si>
  <si>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</si>
  <si>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</si>
  <si>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</si>
  <si>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</si>
  <si>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</si>
  <si>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</si>
  <si>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</si>
  <si>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</si>
  <si>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</si>
  <si>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</si>
  <si>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</si>
  <si>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</si>
  <si>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</si>
  <si>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</si>
  <si>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</si>
  <si>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</si>
  <si>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</si>
  <si>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</si>
  <si>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</si>
  <si>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</si>
  <si>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</si>
  <si>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</si>
  <si>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</si>
  <si>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</si>
  <si>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</si>
  <si>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</si>
  <si>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</si>
  <si>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</si>
  <si>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</si>
  <si>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</si>
  <si>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</si>
  <si>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</si>
  <si>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</si>
  <si>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</si>
  <si>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</si>
  <si>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</si>
  <si>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</si>
  <si>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</si>
  <si>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</si>
  <si>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</si>
  <si>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</si>
  <si>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</si>
  <si>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</si>
  <si>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</si>
  <si>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</si>
  <si>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</si>
  <si>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</si>
  <si>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</si>
  <si>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</si>
  <si>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</si>
  <si>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</si>
  <si>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</si>
  <si>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</si>
  <si>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</si>
  <si>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</si>
  <si>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</si>
  <si>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</si>
  <si>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</si>
  <si>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</si>
  <si>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</si>
  <si>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</si>
  <si>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</si>
  <si>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</si>
  <si>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</si>
  <si>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</si>
  <si>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</si>
  <si>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</si>
  <si>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</si>
  <si>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</si>
  <si>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</si>
  <si>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</si>
  <si>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</si>
  <si>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</si>
  <si>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</si>
  <si>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</si>
  <si>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</si>
  <si>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</si>
  <si>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</si>
  <si>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</si>
  <si>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</si>
  <si>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</si>
  <si>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</si>
  <si>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</si>
  <si>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</si>
  <si>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</si>
  <si>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</si>
  <si>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</si>
  <si>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</si>
  <si>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</si>
  <si>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</si>
  <si>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</si>
  <si>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</si>
  <si>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</si>
  <si>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</si>
  <si>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</si>
  <si>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</si>
  <si>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</si>
  <si>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</si>
  <si>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</si>
  <si>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</si>
  <si>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</si>
  <si>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</si>
  <si>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</si>
  <si>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</si>
  <si>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</si>
  <si>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</si>
  <si>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</si>
  <si>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</si>
  <si>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</si>
  <si>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</si>
  <si>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</si>
  <si>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</si>
  <si>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</si>
  <si>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</si>
  <si>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</si>
  <si>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</si>
  <si>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</si>
  <si>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</si>
  <si>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</si>
  <si>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</si>
  <si>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</si>
  <si>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</si>
  <si>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</si>
  <si>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</si>
  <si>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</si>
  <si>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</si>
  <si>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</si>
  <si>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</si>
  <si>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</si>
  <si>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</si>
  <si>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</si>
  <si>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</si>
  <si>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</si>
  <si>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</si>
  <si>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</si>
  <si>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</si>
  <si>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</si>
  <si>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</si>
  <si>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</si>
  <si>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</si>
  <si>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</si>
  <si>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</si>
  <si>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</si>
  <si>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</si>
  <si>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</si>
  <si>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</si>
  <si>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</si>
  <si>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</si>
  <si>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</si>
  <si>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</si>
  <si>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</si>
  <si>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</si>
  <si>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</si>
  <si>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</si>
  <si>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</si>
  <si>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</si>
  <si>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</si>
  <si>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</si>
  <si>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</si>
  <si>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</si>
  <si>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</si>
  <si>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</si>
  <si>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</si>
  <si>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</si>
  <si>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</si>
  <si>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</si>
  <si>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</si>
  <si>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</si>
  <si>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</si>
  <si>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</si>
  <si>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</si>
  <si>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</si>
  <si>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</si>
  <si>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</si>
  <si>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</si>
  <si>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</si>
  <si>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</si>
  <si>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</si>
  <si>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</si>
  <si>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</si>
  <si>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</si>
  <si>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</si>
  <si>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</si>
  <si>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</si>
  <si>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</si>
  <si>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</si>
  <si>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</si>
  <si>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</si>
  <si>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</si>
  <si>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</si>
  <si>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</si>
  <si>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</si>
  <si>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</si>
  <si>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</si>
  <si>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</si>
  <si>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</si>
  <si>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</si>
  <si>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</si>
  <si>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</si>
  <si>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</si>
  <si>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</si>
  <si>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</si>
  <si>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</si>
  <si>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</si>
  <si>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</si>
  <si>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</si>
  <si>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</si>
  <si>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</si>
  <si>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</si>
  <si>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</si>
  <si>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</si>
  <si>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</si>
  <si>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</si>
  <si>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</si>
  <si>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</si>
  <si>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</si>
  <si>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</si>
  <si>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</si>
  <si>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</si>
  <si>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</si>
  <si>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</si>
  <si>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</si>
  <si>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</si>
  <si>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</si>
  <si>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</si>
  <si>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</si>
  <si>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</si>
  <si>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</si>
  <si>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</si>
  <si>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</si>
  <si>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</si>
  <si>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</si>
  <si>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</si>
  <si>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</si>
  <si>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</si>
  <si>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</si>
  <si>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</si>
  <si>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</si>
  <si>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</si>
  <si>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</si>
  <si>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</si>
  <si>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</si>
  <si>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</si>
  <si>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</si>
  <si>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</si>
  <si>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</si>
  <si>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</si>
  <si>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</si>
  <si>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</si>
  <si>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</si>
  <si>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</si>
  <si>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</si>
  <si>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</si>
  <si>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</si>
  <si>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</si>
  <si>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</si>
  <si>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</si>
  <si>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</si>
  <si>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</si>
  <si>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</si>
  <si>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</si>
  <si>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</si>
  <si>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</si>
  <si>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</si>
  <si>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</si>
  <si>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</si>
  <si>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</si>
  <si>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</si>
  <si>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</si>
  <si>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</si>
  <si>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</si>
  <si>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</si>
  <si>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</si>
  <si>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</si>
  <si>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</si>
  <si>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</si>
  <si>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</si>
  <si>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</si>
  <si>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</si>
  <si>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</si>
  <si>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</si>
  <si>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</si>
  <si>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</si>
  <si>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</si>
  <si>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</si>
  <si>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</si>
  <si>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</si>
  <si>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</si>
  <si>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</si>
  <si>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</si>
  <si>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</si>
  <si>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</si>
  <si>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</si>
  <si>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</si>
  <si>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</si>
  <si>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</si>
  <si>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</si>
  <si>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</si>
  <si>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</si>
  <si>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</si>
  <si>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</si>
  <si>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</si>
  <si>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</si>
  <si>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</si>
  <si>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</si>
  <si>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</si>
  <si>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</si>
  <si>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</si>
  <si>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</si>
  <si>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</si>
  <si>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</si>
  <si>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</si>
  <si>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</si>
  <si>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</si>
  <si>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</si>
  <si>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</si>
  <si>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</si>
  <si>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</si>
  <si>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</si>
  <si>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</si>
  <si>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</si>
  <si>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</si>
  <si>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</si>
  <si>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</si>
  <si>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</si>
  <si>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</si>
  <si>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</si>
  <si>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</si>
  <si>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</si>
  <si>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</si>
  <si>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</si>
  <si>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</si>
  <si>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</si>
  <si>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</si>
  <si>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</si>
  <si>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</si>
  <si>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</si>
  <si>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</si>
  <si>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</si>
  <si>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</si>
  <si>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</si>
  <si>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</si>
  <si>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</si>
  <si>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</si>
  <si>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</si>
  <si>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</si>
  <si>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</si>
  <si>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</si>
  <si>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</si>
  <si>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</si>
  <si>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</si>
  <si>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</si>
  <si>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</si>
  <si>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</si>
  <si>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</si>
  <si>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</si>
  <si>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</si>
  <si>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</si>
  <si>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</si>
  <si>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</si>
  <si>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</si>
  <si>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</si>
  <si>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</si>
  <si>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</si>
  <si>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</si>
  <si>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</si>
  <si>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</si>
  <si>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</si>
  <si>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</si>
  <si>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</si>
  <si>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</si>
  <si>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</si>
  <si>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</si>
  <si>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</si>
  <si>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</si>
  <si>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</si>
  <si>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</si>
  <si>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</si>
  <si>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</si>
  <si>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</si>
  <si>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</si>
  <si>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</si>
  <si>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</si>
  <si>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</si>
  <si>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</si>
  <si>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</si>
  <si>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</si>
  <si>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</si>
  <si>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</si>
  <si>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</si>
  <si>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</si>
  <si>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</si>
  <si>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</si>
  <si>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</si>
  <si>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</si>
  <si>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</si>
  <si>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</si>
  <si>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</si>
  <si>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</si>
  <si>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</si>
  <si>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</si>
  <si>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</si>
  <si>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</si>
  <si>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</si>
  <si>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</si>
  <si>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</si>
  <si>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</si>
  <si>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</si>
  <si>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</si>
  <si>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</si>
  <si>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</si>
  <si>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</si>
  <si>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</si>
  <si>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</si>
  <si>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</si>
  <si>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</si>
  <si>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</si>
  <si>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</si>
  <si>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</si>
  <si>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</si>
  <si>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</si>
  <si>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</si>
  <si>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</si>
  <si>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</si>
  <si>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</si>
  <si>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</si>
  <si>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</si>
  <si>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</si>
  <si>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</si>
  <si>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</si>
  <si>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</si>
  <si>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</si>
  <si>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</si>
  <si>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</si>
  <si>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</si>
  <si>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</si>
  <si>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</si>
  <si>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</si>
  <si>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</si>
  <si>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</si>
  <si>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</si>
  <si>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</si>
  <si>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</si>
  <si>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</si>
  <si>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</si>
  <si>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</si>
  <si>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</si>
  <si>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</si>
  <si>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</si>
  <si>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</si>
  <si>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</si>
  <si>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</si>
  <si>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</si>
  <si>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</si>
  <si>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</si>
  <si>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</si>
  <si>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</si>
  <si>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</si>
  <si>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</si>
  <si>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</si>
  <si>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</si>
  <si>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</si>
  <si>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</si>
  <si>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</si>
  <si>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</si>
  <si>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</si>
  <si>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</si>
  <si>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</si>
  <si>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</si>
  <si>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</si>
  <si>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</si>
  <si>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</si>
  <si>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</si>
  <si>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</si>
  <si>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</si>
  <si>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</si>
  <si>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</si>
  <si>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</si>
  <si>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</si>
  <si>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</si>
  <si>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</si>
  <si>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</si>
  <si>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</si>
  <si>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</si>
  <si>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</si>
  <si>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</si>
  <si>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</si>
  <si>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</si>
  <si>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</si>
  <si>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</si>
  <si>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</si>
  <si>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</si>
  <si>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</si>
  <si>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</si>
  <si>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</si>
  <si>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</si>
  <si>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</si>
  <si>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</si>
  <si>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</si>
  <si>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</si>
  <si>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</si>
  <si>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</si>
  <si>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</si>
  <si>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</si>
  <si>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</si>
  <si>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</si>
  <si>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</si>
  <si>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</si>
  <si>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</si>
  <si>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</si>
  <si>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</si>
  <si>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</si>
  <si>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</si>
  <si>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</si>
  <si>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</si>
  <si>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</si>
  <si>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</si>
  <si>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</si>
  <si>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</si>
  <si>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</si>
  <si>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</si>
  <si>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</si>
  <si>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</si>
  <si>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</si>
  <si>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</si>
  <si>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</si>
  <si>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</si>
  <si>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</si>
  <si>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</si>
  <si>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</si>
  <si>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</si>
  <si>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</si>
  <si>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</si>
  <si>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</si>
  <si>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</si>
  <si>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</si>
  <si>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</si>
  <si>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</si>
  <si>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</si>
  <si>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</si>
  <si>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</si>
  <si>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</si>
  <si>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</si>
  <si>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</si>
  <si>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</si>
  <si>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</si>
  <si>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</si>
  <si>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</si>
  <si>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</si>
  <si>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</si>
  <si>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</si>
  <si>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</si>
  <si>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</si>
  <si>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</si>
  <si>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</si>
  <si>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</si>
  <si>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</si>
  <si>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</si>
  <si>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</si>
  <si>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</si>
  <si>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</si>
  <si>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</si>
  <si>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</si>
  <si>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</si>
  <si>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</si>
  <si>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</si>
  <si>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</si>
  <si>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</si>
  <si>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</si>
  <si>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</si>
  <si>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</si>
  <si>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</si>
  <si>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</si>
  <si>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</si>
  <si>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</si>
  <si>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</si>
  <si>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</si>
  <si>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</si>
  <si>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</si>
  <si>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</si>
  <si>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</si>
  <si>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</si>
  <si>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</si>
  <si>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</si>
  <si>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</si>
  <si>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</si>
  <si>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</si>
  <si>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</si>
  <si>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</si>
  <si>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</si>
  <si>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</si>
  <si>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</si>
  <si>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</si>
  <si>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</si>
  <si>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</si>
  <si>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</si>
  <si>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</si>
  <si>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</si>
  <si>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</si>
  <si>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</si>
  <si>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</si>
  <si>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</si>
  <si>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</si>
  <si>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</si>
  <si>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</si>
  <si>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</si>
  <si>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</si>
  <si>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</si>
  <si>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</si>
  <si>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</si>
  <si>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</si>
  <si>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</si>
  <si>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</si>
  <si>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</si>
  <si>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</si>
  <si>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</si>
  <si>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</si>
  <si>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</si>
  <si>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</si>
  <si>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</si>
  <si>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</si>
  <si>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</si>
  <si>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</si>
  <si>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</si>
  <si>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</si>
  <si>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</si>
  <si>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</si>
  <si>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</si>
  <si>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</si>
  <si>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</si>
  <si>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</si>
  <si>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</si>
  <si>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</si>
  <si>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</si>
  <si>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</si>
  <si>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</si>
  <si>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</si>
  <si>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</si>
  <si>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</si>
  <si>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</si>
  <si>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</si>
  <si>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</si>
  <si>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</si>
  <si>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</si>
  <si>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</si>
  <si>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</si>
  <si>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</si>
  <si>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</si>
  <si>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</si>
  <si>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</si>
  <si>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</si>
  <si>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</si>
  <si>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</si>
  <si>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</si>
  <si>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</si>
  <si>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</si>
  <si>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</si>
  <si>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</si>
  <si>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</si>
  <si>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</si>
  <si>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</si>
  <si>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</si>
  <si>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</si>
  <si>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</si>
  <si>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</si>
  <si>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</si>
  <si>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</si>
  <si>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</si>
  <si>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</si>
  <si>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</si>
  <si>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</si>
  <si>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</si>
  <si>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</si>
  <si>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</si>
  <si>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</si>
  <si>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</si>
  <si>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</si>
  <si>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</si>
  <si>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</si>
  <si>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</si>
  <si>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</si>
  <si>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</si>
  <si>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</si>
  <si>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</si>
  <si>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</si>
  <si>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</si>
  <si>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</si>
  <si>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</si>
  <si>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</si>
  <si>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</si>
  <si>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</si>
  <si>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</si>
  <si>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</si>
  <si>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</si>
  <si>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</si>
  <si>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</si>
  <si>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</si>
  <si>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</si>
  <si>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</si>
  <si>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</si>
  <si>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</si>
  <si>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</si>
  <si>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</si>
  <si>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</si>
  <si>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</si>
  <si>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</si>
  <si>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</si>
  <si>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</si>
  <si>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</si>
  <si>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</si>
  <si>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</si>
  <si>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</si>
  <si>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</si>
  <si>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</si>
  <si>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</si>
  <si>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</si>
  <si>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</si>
  <si>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</si>
  <si>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</si>
  <si>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</si>
  <si>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</si>
  <si>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</si>
  <si>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</si>
  <si>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</si>
  <si>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</si>
  <si>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</si>
  <si>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</si>
  <si>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</si>
  <si>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</si>
  <si>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</si>
  <si>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</si>
  <si>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</si>
  <si>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</si>
  <si>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</si>
  <si>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</si>
  <si>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</si>
  <si>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</si>
  <si>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</si>
  <si>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</si>
  <si>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</si>
  <si>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</si>
  <si>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</si>
  <si>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</si>
  <si>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</si>
  <si>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</si>
  <si>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</si>
  <si>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</si>
  <si>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</si>
  <si>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</si>
  <si>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</si>
  <si>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</si>
  <si>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</si>
  <si>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</si>
  <si>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</si>
  <si>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</si>
  <si>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</si>
  <si>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</si>
  <si>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</si>
  <si>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</si>
  <si>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</si>
  <si>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</si>
  <si>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</si>
  <si>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</si>
  <si>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</si>
  <si>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</si>
  <si>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</si>
  <si>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</si>
  <si>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</si>
  <si>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</si>
  <si>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</si>
  <si>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</si>
  <si>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</si>
  <si>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</si>
  <si>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</si>
  <si>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</si>
  <si>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</si>
  <si>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</si>
  <si>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</si>
  <si>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</si>
  <si>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</si>
  <si>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</si>
  <si>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</si>
  <si>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</si>
  <si>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</si>
  <si>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</si>
  <si>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</si>
  <si>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</si>
  <si>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</si>
  <si>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</si>
  <si>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</si>
  <si>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</si>
  <si>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</si>
  <si>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</si>
  <si>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</si>
  <si>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</si>
  <si>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</si>
  <si>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</si>
  <si>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</si>
  <si>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</si>
  <si>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</si>
  <si>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</si>
  <si>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</si>
  <si>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</si>
  <si>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</si>
  <si>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</si>
  <si>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</si>
  <si>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</si>
  <si>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</si>
  <si>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</si>
  <si>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</si>
  <si>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</si>
  <si>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</si>
  <si>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</si>
  <si>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</si>
  <si>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</si>
  <si>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</si>
  <si>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</si>
  <si>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</si>
  <si>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</si>
  <si>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</si>
  <si>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</si>
  <si>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</si>
  <si>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</si>
  <si>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</si>
  <si>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</si>
  <si>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</si>
  <si>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</si>
  <si>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</si>
  <si>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</si>
  <si>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</si>
  <si>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</si>
  <si>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</si>
  <si>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</si>
  <si>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</si>
  <si>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</si>
  <si>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</si>
  <si>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</si>
  <si>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</si>
  <si>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</si>
  <si>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</si>
  <si>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</si>
  <si>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</si>
  <si>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</si>
  <si>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</si>
  <si>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</si>
  <si>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</si>
  <si>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</si>
  <si>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</si>
  <si>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</si>
  <si>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</si>
  <si>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</si>
  <si>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</si>
  <si>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</si>
  <si>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</si>
  <si>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</si>
  <si>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</si>
  <si>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</si>
  <si>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</si>
  <si>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</si>
  <si>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</si>
  <si>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</si>
  <si>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</si>
  <si>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</si>
  <si>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</si>
  <si>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</si>
  <si>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</si>
  <si>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</si>
  <si>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</si>
  <si>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</si>
  <si>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</si>
  <si>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</si>
  <si>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</si>
  <si>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</si>
  <si>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</si>
  <si>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</si>
  <si>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</si>
  <si>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</si>
  <si>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</si>
  <si>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</si>
  <si>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</si>
  <si>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</si>
  <si>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</si>
  <si>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</si>
  <si>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</si>
  <si>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</si>
  <si>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</si>
  <si>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</si>
  <si>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</si>
  <si>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</si>
  <si>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</si>
  <si>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</si>
  <si>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</si>
  <si>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</si>
  <si>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</si>
  <si>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</si>
  <si>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</si>
  <si>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</si>
  <si>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</si>
  <si>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</si>
  <si>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</si>
  <si>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</si>
  <si>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</si>
  <si>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</si>
  <si>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</si>
  <si>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</si>
  <si>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</si>
  <si>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</si>
  <si>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</si>
  <si>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</si>
  <si>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</si>
  <si>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</si>
  <si>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</si>
  <si>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</si>
  <si>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</si>
  <si>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</si>
  <si>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</si>
  <si>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</si>
  <si>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</si>
  <si>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</si>
  <si>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</si>
  <si>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</si>
  <si>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</si>
  <si>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</si>
  <si>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</si>
  <si>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</si>
  <si>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</si>
  <si>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</si>
  <si>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</si>
  <si>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</si>
  <si>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</si>
  <si>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</si>
  <si>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</si>
  <si>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</si>
  <si>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</si>
  <si>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</si>
  <si>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</si>
  <si>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</si>
  <si>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</si>
  <si>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</si>
  <si>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</si>
  <si>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</si>
  <si>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</si>
  <si>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</si>
  <si>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</si>
  <si>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</si>
  <si>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</si>
  <si>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</si>
  <si>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</si>
  <si>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</si>
  <si>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</si>
  <si>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</si>
  <si>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</si>
  <si>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</si>
  <si>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</si>
  <si>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</si>
  <si>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</si>
  <si>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</si>
  <si>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</si>
  <si>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</si>
  <si>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</si>
  <si>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</si>
  <si>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</si>
  <si>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</si>
  <si>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</si>
  <si>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</si>
  <si>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</si>
  <si>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</si>
  <si>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</si>
  <si>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</si>
  <si>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</si>
  <si>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</si>
  <si>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</si>
  <si>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</si>
  <si>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</si>
  <si>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</si>
  <si>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</si>
  <si>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</si>
  <si>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</si>
  <si>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</si>
  <si>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</si>
  <si>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</si>
  <si>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</si>
  <si>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</si>
  <si>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</si>
  <si>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</si>
  <si>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</si>
  <si>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</si>
  <si>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</si>
  <si>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</si>
  <si>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</si>
  <si>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</si>
  <si>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</si>
  <si>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</si>
  <si>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</si>
  <si>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</si>
  <si>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</si>
  <si>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</si>
  <si>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</si>
  <si>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</si>
  <si>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</si>
  <si>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</si>
  <si>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</si>
  <si>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</si>
  <si>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</si>
  <si>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</si>
  <si>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</si>
  <si>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</si>
  <si>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</si>
  <si>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</si>
  <si>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</si>
  <si>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</si>
  <si>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</si>
  <si>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</si>
  <si>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</si>
  <si>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</si>
  <si>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</si>
  <si>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</si>
  <si>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</si>
  <si>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</si>
  <si>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</si>
  <si>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</si>
  <si>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</si>
  <si>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</si>
  <si>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</si>
  <si>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</si>
  <si>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</si>
  <si>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</si>
  <si>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</si>
  <si>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</si>
  <si>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</si>
  <si>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</si>
  <si>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</si>
  <si>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</si>
  <si>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</si>
  <si>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</si>
  <si>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</si>
  <si>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</si>
  <si>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</si>
  <si>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</si>
  <si>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</si>
  <si>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</si>
  <si>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</si>
  <si>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</si>
  <si>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</si>
  <si>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</si>
  <si>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</si>
  <si>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</si>
  <si>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</si>
  <si>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</si>
  <si>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</si>
  <si>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</si>
  <si>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</si>
  <si>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</si>
  <si>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</si>
  <si>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</si>
  <si>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</si>
  <si>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</si>
  <si>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</si>
  <si>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</si>
  <si>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</si>
  <si>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</si>
  <si>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</si>
  <si>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</si>
  <si>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</si>
  <si>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</si>
  <si>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</si>
  <si>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</si>
  <si>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</si>
  <si>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</si>
  <si>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</si>
  <si>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</si>
  <si>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</si>
  <si>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</si>
  <si>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</si>
  <si>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</si>
  <si>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</si>
  <si>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</si>
  <si>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</si>
  <si>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</si>
  <si>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</si>
  <si>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</si>
  <si>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</si>
  <si>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</si>
  <si>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</si>
  <si>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</si>
  <si>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</si>
  <si>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</si>
  <si>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</si>
  <si>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</si>
  <si>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</si>
  <si>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</si>
  <si>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</si>
  <si>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</si>
  <si>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</si>
  <si>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</si>
  <si>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</si>
  <si>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</si>
  <si>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</si>
  <si>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</si>
  <si>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</si>
  <si>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</si>
  <si>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</si>
  <si>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</si>
  <si>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</si>
  <si>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</si>
  <si>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</si>
  <si>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</si>
  <si>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</si>
  <si>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</si>
  <si>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</si>
  <si>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</si>
  <si>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</si>
  <si>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</si>
  <si>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</si>
  <si>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</si>
  <si>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</si>
  <si>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</si>
  <si>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</si>
  <si>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</si>
  <si>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</si>
  <si>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</si>
  <si>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</si>
  <si>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</si>
  <si>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</si>
  <si>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</si>
  <si>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</si>
  <si>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</si>
  <si>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</si>
  <si>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</si>
  <si>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</si>
  <si>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</si>
  <si>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</si>
  <si>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</si>
  <si>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</si>
  <si>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</si>
  <si>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</si>
  <si>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</si>
  <si>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</si>
  <si>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</si>
  <si>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</si>
  <si>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</si>
  <si>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</si>
  <si>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</si>
  <si>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</si>
  <si>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</si>
  <si>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</si>
  <si>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</si>
  <si>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</si>
  <si>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</si>
  <si>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</si>
  <si>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</si>
  <si>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</si>
  <si>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</si>
  <si>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</si>
  <si>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</si>
  <si>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</si>
  <si>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</si>
  <si>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</si>
  <si>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</si>
  <si>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</si>
  <si>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</si>
  <si>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</si>
  <si>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</si>
  <si>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</si>
  <si>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</si>
  <si>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</si>
  <si>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</si>
  <si>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</si>
  <si>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</si>
  <si>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</si>
  <si>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</si>
  <si>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</si>
  <si>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</si>
  <si>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</si>
  <si>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</si>
  <si>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</si>
  <si>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</si>
  <si>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</si>
  <si>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</si>
  <si>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</si>
  <si>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</si>
  <si>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</si>
  <si>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</si>
  <si>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</si>
  <si>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</si>
  <si>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</si>
  <si>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</si>
  <si>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</si>
  <si>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</si>
  <si>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</si>
  <si>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</si>
  <si>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</si>
  <si>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</si>
  <si>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</si>
  <si>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</si>
  <si>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</si>
  <si>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</si>
  <si>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</si>
  <si>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</si>
  <si>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</si>
  <si>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</si>
  <si>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</si>
  <si>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</si>
  <si>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</si>
  <si>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</si>
  <si>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</si>
  <si>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</si>
  <si>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</si>
  <si>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</si>
  <si>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</si>
  <si>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</si>
  <si>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</si>
  <si>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</si>
  <si>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</si>
  <si>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</si>
  <si>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</si>
  <si>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</si>
  <si>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</si>
  <si>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</si>
  <si>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</si>
  <si>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</si>
  <si>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</si>
  <si>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</si>
  <si>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</si>
  <si>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</si>
  <si>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</si>
  <si>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</si>
  <si>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</si>
  <si>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</si>
  <si>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</si>
  <si>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</si>
  <si>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</si>
  <si>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</si>
  <si>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</si>
  <si>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</si>
  <si>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</si>
  <si>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</si>
  <si>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</si>
  <si>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</si>
  <si>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</si>
  <si>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</si>
  <si>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</si>
  <si>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</si>
  <si>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</si>
  <si>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</si>
  <si>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</si>
  <si>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</si>
  <si>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</si>
  <si>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</si>
  <si>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</si>
  <si>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</si>
  <si>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</si>
  <si>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</si>
  <si>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</si>
  <si>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</si>
  <si>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</si>
  <si>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</si>
  <si>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</si>
  <si>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</si>
  <si>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</si>
  <si>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</si>
  <si>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</si>
  <si>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</si>
  <si>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</si>
  <si>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</si>
  <si>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</si>
  <si>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</si>
  <si>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</si>
  <si>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</si>
  <si>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</si>
  <si>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</si>
  <si>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</si>
  <si>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</si>
  <si>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</si>
  <si>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</si>
  <si>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</si>
  <si>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</si>
  <si>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</si>
  <si>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</si>
  <si>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</si>
  <si>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</si>
  <si>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</si>
  <si>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</si>
  <si>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</si>
  <si>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</si>
  <si>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</si>
  <si>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</si>
  <si>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</si>
  <si>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</si>
  <si>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</si>
  <si>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</si>
  <si>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</si>
  <si>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</si>
  <si>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</si>
  <si>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</si>
  <si>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</si>
  <si>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</si>
  <si>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</si>
  <si>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</si>
  <si>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</si>
  <si>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</si>
  <si>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</si>
  <si>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</si>
  <si>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</si>
  <si>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</si>
  <si>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</si>
  <si>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</si>
  <si>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</si>
  <si>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</si>
  <si>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</si>
  <si>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</si>
  <si>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</si>
  <si>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</si>
  <si>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</si>
  <si>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</si>
  <si>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</si>
  <si>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</si>
  <si>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</si>
  <si>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</si>
  <si>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</si>
  <si>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</si>
  <si>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</si>
  <si>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</si>
  <si>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</si>
  <si>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</si>
  <si>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</si>
  <si>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</si>
  <si>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</si>
  <si>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</si>
  <si>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</si>
  <si>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</si>
  <si>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</si>
  <si>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</si>
  <si>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</si>
  <si>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</si>
  <si>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</si>
  <si>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</si>
  <si>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</si>
  <si>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</si>
  <si>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</si>
  <si>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</si>
  <si>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</si>
  <si>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</si>
  <si>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</si>
  <si>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</si>
  <si>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</si>
  <si>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</si>
  <si>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</si>
  <si>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</si>
  <si>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</si>
  <si>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</si>
  <si>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</si>
  <si>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</si>
  <si>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</si>
  <si>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</si>
  <si>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</si>
  <si>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</si>
  <si>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</si>
  <si>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</si>
  <si>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</si>
  <si>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</si>
  <si>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</si>
  <si>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</si>
  <si>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</si>
  <si>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</si>
  <si>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</si>
  <si>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</si>
  <si>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</si>
  <si>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</si>
  <si>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</si>
  <si>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</si>
  <si>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</si>
  <si>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</si>
  <si>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</si>
  <si>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</si>
  <si>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</si>
  <si>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</si>
  <si>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</si>
  <si>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</si>
  <si>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</si>
  <si>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</si>
  <si>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</si>
  <si>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</si>
  <si>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</si>
  <si>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</si>
  <si>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</si>
  <si>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</si>
  <si>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</si>
  <si>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</si>
  <si>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</si>
  <si>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</si>
  <si>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</si>
  <si>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</si>
  <si>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</si>
  <si>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</si>
  <si>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</si>
  <si>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</si>
  <si>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</si>
  <si>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</si>
  <si>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</si>
  <si>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</si>
  <si>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</si>
  <si>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</si>
  <si>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</si>
  <si>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</si>
  <si>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</si>
  <si>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</si>
  <si>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</si>
  <si>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</si>
  <si>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</si>
  <si>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</si>
  <si>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</si>
  <si>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</si>
  <si>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</si>
  <si>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</si>
  <si>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</si>
  <si>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</si>
  <si>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</si>
  <si>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</si>
  <si>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</si>
  <si>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</si>
  <si>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</si>
  <si>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</si>
  <si>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</si>
  <si>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</si>
  <si>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</si>
  <si>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</si>
  <si>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</si>
  <si>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</si>
  <si>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</si>
  <si>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</si>
  <si>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</si>
  <si>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</si>
  <si>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</si>
  <si>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</si>
  <si>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</si>
  <si>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</si>
  <si>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</si>
  <si>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</si>
  <si>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</si>
  <si>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</si>
  <si>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</si>
  <si>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</si>
  <si>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</si>
  <si>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</si>
  <si>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</si>
  <si>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</si>
  <si>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</si>
  <si>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</si>
  <si>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</si>
  <si>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</si>
  <si>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</si>
  <si>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</si>
  <si>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</si>
  <si>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</si>
  <si>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</si>
  <si>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</si>
  <si>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</si>
  <si>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</si>
  <si>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</si>
  <si>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</si>
  <si>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</si>
  <si>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</si>
  <si>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</si>
  <si>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</si>
  <si>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</si>
  <si>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</si>
  <si>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</si>
  <si>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</si>
  <si>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</si>
  <si>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</si>
  <si>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</si>
  <si>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</si>
  <si>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</si>
  <si>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</si>
  <si>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</si>
  <si>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</si>
  <si>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</si>
  <si>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</si>
  <si>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</si>
  <si>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</si>
  <si>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</si>
  <si>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</si>
  <si>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</si>
  <si>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</si>
  <si>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</si>
  <si>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</si>
  <si>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</si>
  <si>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</si>
  <si>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</si>
  <si>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</si>
  <si>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</si>
  <si>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</si>
  <si>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</si>
  <si>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</si>
  <si>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</si>
  <si>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</si>
  <si>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</si>
  <si>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</si>
  <si>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</si>
  <si>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</si>
  <si>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</si>
  <si>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</si>
  <si>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</si>
  <si>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</si>
  <si>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</si>
  <si>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</si>
  <si>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</si>
  <si>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</si>
  <si>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</si>
  <si>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</si>
  <si>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</si>
  <si>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</si>
  <si>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</si>
  <si>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</si>
  <si>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</si>
  <si>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</si>
  <si>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</si>
  <si>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</si>
  <si>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</si>
  <si>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</si>
  <si>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</si>
  <si>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</si>
  <si>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</si>
  <si>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</si>
  <si>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</si>
  <si>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</si>
  <si>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</si>
  <si>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</si>
  <si>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</si>
  <si>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</si>
  <si>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</si>
  <si>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</si>
  <si>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</si>
  <si>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</si>
  <si>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</si>
  <si>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</si>
  <si>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</si>
  <si>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</si>
  <si>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</si>
  <si>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</si>
  <si>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</si>
  <si>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</si>
  <si>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</si>
  <si>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</si>
  <si>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</si>
  <si>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</si>
  <si>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</si>
  <si>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</si>
  <si>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</si>
  <si>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</si>
  <si>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</si>
  <si>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</si>
  <si>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</si>
  <si>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</si>
  <si>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</si>
  <si>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</si>
  <si>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</si>
  <si>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</si>
  <si>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</si>
  <si>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</si>
  <si>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</si>
  <si>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</si>
  <si>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</si>
  <si>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</si>
  <si>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</si>
  <si>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</si>
  <si>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</si>
  <si>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</si>
  <si>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</si>
  <si>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</si>
  <si>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</si>
  <si>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</si>
  <si>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</si>
  <si>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</si>
  <si>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</si>
  <si>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</si>
  <si>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</si>
  <si>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</si>
  <si>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</si>
  <si>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</si>
  <si>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</si>
  <si>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</si>
  <si>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</si>
  <si>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</si>
  <si>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</si>
  <si>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</si>
  <si>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</si>
  <si>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</si>
  <si>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</si>
  <si>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</si>
  <si>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</si>
  <si>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</si>
  <si>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</si>
  <si>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</si>
  <si>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</si>
  <si>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</si>
  <si>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</si>
  <si>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</si>
  <si>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</si>
  <si>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</si>
  <si>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</si>
  <si>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</si>
  <si>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</si>
  <si>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</si>
  <si>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</si>
  <si>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</si>
  <si>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</si>
  <si>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</si>
  <si>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</si>
  <si>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</si>
  <si>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</si>
  <si>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</si>
  <si>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</si>
  <si>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</si>
  <si>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</si>
  <si>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</si>
  <si>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</si>
  <si>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</si>
  <si>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</si>
  <si>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</si>
  <si>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</si>
  <si>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</si>
  <si>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</si>
  <si>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</si>
  <si>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</si>
  <si>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</si>
  <si>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</si>
  <si>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</si>
  <si>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</si>
  <si>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</si>
  <si>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</si>
  <si>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</si>
  <si>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</si>
  <si>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</si>
  <si>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</si>
  <si>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</si>
  <si>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</si>
  <si>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</si>
  <si>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</si>
  <si>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</si>
  <si>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</si>
  <si>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</si>
  <si>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</si>
  <si>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</si>
  <si>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</si>
  <si>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</si>
  <si>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</si>
  <si>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</si>
  <si>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</si>
  <si>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</si>
  <si>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</si>
  <si>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</si>
  <si>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</si>
  <si>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</si>
  <si>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</si>
  <si>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</si>
  <si>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</si>
  <si>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</si>
  <si>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</si>
  <si>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</si>
  <si>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</si>
  <si>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</si>
  <si>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</si>
  <si>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</si>
  <si>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</si>
  <si>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</si>
  <si>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</si>
  <si>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</si>
  <si>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</si>
  <si>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</si>
  <si>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</si>
  <si>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</si>
  <si>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</si>
  <si>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</si>
  <si>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</si>
  <si>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</si>
  <si>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</si>
  <si>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</si>
  <si>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</si>
  <si>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</si>
  <si>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</si>
  <si>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</si>
  <si>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</si>
  <si>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</si>
  <si>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</si>
  <si>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</si>
  <si>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</si>
  <si>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</si>
  <si>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</si>
  <si>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</si>
  <si>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</si>
  <si>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</si>
  <si>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</si>
  <si>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</si>
  <si>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</si>
  <si>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</si>
  <si>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</si>
  <si>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</si>
  <si>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</si>
  <si>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</si>
  <si>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</si>
  <si>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</si>
  <si>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</si>
  <si>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</si>
  <si>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</si>
  <si>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</si>
  <si>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</si>
  <si>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</si>
  <si>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</si>
  <si>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</si>
  <si>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</si>
  <si>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</si>
  <si>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</si>
  <si>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</si>
  <si>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</si>
  <si>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</si>
  <si>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</si>
  <si>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</si>
  <si>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</si>
  <si>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</si>
  <si>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</si>
  <si>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</si>
  <si>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</si>
  <si>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</si>
  <si>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</si>
  <si>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</si>
  <si>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</si>
  <si>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</si>
  <si>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</si>
  <si>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</si>
  <si>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</si>
  <si>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</si>
  <si>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</si>
  <si>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</si>
  <si>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</si>
  <si>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</si>
  <si>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</si>
  <si>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</si>
  <si>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</si>
  <si>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</si>
  <si>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</si>
  <si>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</si>
  <si>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</si>
  <si>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</si>
  <si>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</si>
  <si>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</si>
  <si>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</si>
  <si>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</si>
  <si>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</si>
  <si>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</si>
  <si>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</si>
  <si>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</si>
  <si>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</si>
  <si>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</si>
  <si>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</si>
  <si>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</si>
  <si>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</si>
  <si>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</si>
  <si>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</si>
  <si>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</si>
  <si>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</si>
  <si>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</si>
  <si>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</si>
  <si>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</si>
  <si>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</si>
  <si>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</si>
  <si>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</si>
  <si>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</si>
  <si>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</si>
  <si>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</si>
  <si>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</si>
  <si>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</si>
  <si>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</si>
  <si>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</si>
  <si>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</si>
  <si>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</si>
  <si>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</si>
  <si>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</si>
  <si>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</si>
  <si>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</si>
  <si>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</si>
  <si>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</si>
  <si>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</si>
  <si>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</si>
  <si>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</si>
  <si>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</si>
  <si>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</si>
  <si>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</si>
  <si>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</si>
  <si>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</si>
  <si>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</si>
  <si>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</si>
  <si>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</si>
  <si>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</si>
  <si>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</si>
  <si>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</si>
  <si>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</si>
  <si>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</si>
  <si>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</si>
  <si>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</si>
  <si>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</si>
  <si>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</si>
  <si>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</si>
  <si>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</si>
  <si>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</si>
  <si>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</si>
  <si>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</si>
  <si>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</si>
  <si>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</si>
  <si>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</si>
  <si>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</si>
  <si>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</si>
  <si>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</si>
  <si>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</si>
  <si>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</si>
  <si>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</si>
  <si>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</si>
  <si>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</si>
  <si>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</si>
  <si>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</si>
  <si>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</si>
  <si>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</si>
  <si>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</si>
  <si>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</si>
  <si>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</si>
  <si>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</si>
  <si>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</si>
  <si>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</si>
  <si>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</si>
  <si>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</si>
  <si>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</si>
  <si>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</si>
  <si>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</si>
  <si>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</si>
  <si>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</si>
  <si>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</si>
  <si>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</si>
  <si>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</si>
  <si>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</si>
  <si>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</si>
  <si>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</si>
  <si>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</si>
  <si>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</si>
  <si>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</si>
  <si>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</si>
  <si>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</si>
  <si>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</si>
  <si>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</si>
  <si>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</si>
  <si>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</si>
  <si>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</si>
  <si>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</si>
  <si>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</si>
  <si>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</si>
  <si>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</si>
  <si>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</si>
  <si>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</si>
  <si>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</si>
  <si>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</si>
  <si>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</si>
  <si>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</si>
  <si>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</si>
  <si>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</si>
  <si>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</si>
  <si>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</si>
  <si>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</si>
  <si>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</si>
  <si>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</si>
  <si>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</si>
  <si>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</si>
  <si>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</si>
  <si>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</si>
  <si>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</si>
  <si>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</si>
  <si>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</si>
  <si>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</si>
  <si>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</si>
  <si>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</si>
  <si>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</si>
  <si>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</si>
  <si>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</si>
  <si>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</si>
  <si>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</si>
  <si>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</si>
  <si>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</si>
  <si>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</si>
  <si>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</si>
  <si>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</si>
  <si>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</si>
  <si>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</si>
  <si>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</si>
  <si>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</si>
  <si>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</si>
  <si>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</si>
  <si>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</si>
  <si>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</si>
  <si>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</si>
  <si>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</si>
  <si>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</si>
  <si>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</si>
  <si>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</si>
  <si>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</si>
  <si>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</si>
  <si>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</si>
  <si>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</si>
  <si>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</si>
  <si>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</si>
  <si>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</si>
  <si>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</si>
  <si>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</si>
  <si>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</si>
  <si>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</si>
  <si>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</si>
  <si>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</si>
  <si>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</si>
  <si>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</si>
  <si>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</si>
  <si>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</si>
  <si>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</si>
  <si>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</si>
  <si>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</si>
  <si>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</si>
  <si>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</si>
  <si>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</si>
  <si>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</si>
  <si>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</si>
  <si>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</si>
  <si>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</si>
  <si>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</si>
  <si>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</si>
  <si>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</si>
  <si>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</si>
  <si>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</si>
  <si>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</si>
  <si>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</si>
  <si>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</si>
  <si>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</si>
  <si>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</si>
  <si>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</si>
  <si>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</si>
  <si>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</si>
  <si>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</si>
  <si>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</si>
  <si>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</si>
  <si>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</si>
  <si>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</si>
  <si>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</si>
  <si>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</si>
  <si>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</si>
  <si>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</si>
  <si>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</si>
  <si>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</si>
  <si>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</si>
  <si>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</si>
  <si>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</si>
  <si>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</si>
  <si>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</si>
  <si>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</si>
  <si>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</si>
  <si>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</si>
  <si>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</si>
  <si>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</si>
  <si>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</si>
  <si>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</si>
  <si>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</si>
  <si>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</si>
  <si>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</si>
  <si>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</si>
  <si>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</si>
  <si>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</si>
  <si>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</si>
  <si>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</si>
  <si>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</si>
  <si>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</si>
  <si>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</si>
  <si>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</si>
  <si>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</si>
  <si>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</si>
  <si>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</si>
  <si>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</si>
  <si>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</si>
  <si>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</si>
  <si>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</si>
  <si>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</si>
  <si>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</si>
  <si>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</si>
  <si>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</si>
  <si>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</si>
  <si>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</si>
  <si>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</si>
  <si>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</si>
  <si>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</si>
  <si>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</si>
  <si>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</si>
  <si>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</si>
  <si>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</si>
  <si>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</si>
  <si>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</si>
  <si>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</si>
  <si>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</si>
  <si>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</si>
  <si>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</si>
  <si>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</si>
  <si>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</si>
  <si>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</si>
  <si>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</si>
  <si>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</si>
  <si>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</si>
  <si>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</si>
  <si>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</si>
  <si>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</si>
  <si>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</si>
  <si>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</si>
  <si>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</si>
  <si>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</si>
  <si>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</si>
  <si>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</si>
  <si>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</si>
  <si>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</si>
  <si>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</si>
  <si>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</si>
  <si>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</si>
  <si>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</si>
  <si>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</si>
  <si>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</si>
  <si>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</si>
  <si>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</si>
  <si>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</si>
  <si>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</si>
  <si>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</si>
  <si>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</si>
  <si>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</si>
  <si>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</si>
  <si>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</si>
  <si>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</si>
  <si>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</si>
  <si>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</si>
  <si>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</si>
  <si>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</si>
  <si>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</si>
  <si>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</si>
  <si>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</si>
  <si>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</si>
  <si>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</si>
  <si>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</si>
  <si>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</si>
  <si>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</si>
  <si>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</si>
  <si>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</si>
  <si>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</si>
  <si>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</si>
  <si>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</si>
  <si>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</si>
  <si>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</si>
  <si>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</si>
  <si>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</si>
  <si>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</si>
  <si>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</si>
  <si>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</si>
  <si>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</si>
  <si>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</si>
  <si>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</si>
  <si>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</si>
  <si>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</si>
  <si>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</si>
  <si>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</si>
  <si>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</si>
  <si>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</si>
  <si>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</si>
  <si>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</si>
  <si>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</si>
  <si>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</si>
  <si>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</si>
  <si>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</si>
  <si>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</si>
  <si>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</si>
  <si>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</si>
  <si>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</si>
  <si>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</si>
  <si>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</si>
  <si>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</si>
  <si>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</si>
  <si>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</si>
  <si>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</si>
  <si>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</si>
  <si>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</si>
  <si>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</si>
  <si>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</si>
  <si>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</si>
  <si>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</si>
  <si>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</si>
  <si>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</si>
  <si>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</si>
  <si>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</si>
  <si>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</si>
  <si>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</si>
  <si>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</si>
  <si>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</si>
  <si>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</si>
  <si>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</si>
  <si>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</si>
  <si>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</si>
  <si>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</si>
  <si>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</si>
  <si>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</si>
  <si>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</si>
  <si>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</si>
  <si>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</si>
  <si>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</si>
  <si>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</si>
  <si>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</si>
  <si>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</si>
  <si>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</si>
  <si>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</si>
  <si>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</si>
  <si>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</si>
  <si>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</si>
  <si>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</si>
  <si>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</si>
  <si>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</si>
  <si>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</si>
  <si>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</si>
  <si>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</si>
  <si>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</si>
  <si>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</si>
  <si>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</si>
  <si>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</si>
  <si>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</si>
  <si>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</si>
  <si>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</si>
  <si>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</si>
  <si>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</si>
  <si>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</si>
  <si>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</si>
  <si>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</si>
  <si>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</si>
  <si>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</si>
  <si>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</si>
  <si>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</si>
  <si>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</si>
  <si>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</si>
  <si>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</si>
  <si>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</si>
  <si>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</si>
  <si>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</si>
  <si>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</si>
  <si>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</si>
  <si>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</si>
  <si>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</si>
  <si>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</si>
  <si>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</si>
  <si>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</si>
  <si>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</si>
  <si>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</si>
  <si>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</si>
  <si>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</si>
  <si>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</si>
  <si>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</si>
  <si>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</si>
  <si>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</si>
  <si>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</si>
  <si>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</si>
  <si>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</si>
  <si>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</si>
  <si>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</si>
  <si>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</si>
  <si>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</si>
  <si>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</si>
  <si>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</si>
  <si>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</si>
  <si>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</si>
  <si>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</si>
  <si>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</si>
  <si>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</si>
  <si>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</si>
  <si>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</si>
  <si>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</si>
  <si>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</si>
  <si>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</si>
  <si>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</si>
  <si>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</si>
  <si>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</si>
  <si>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</si>
  <si>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</si>
  <si>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</si>
  <si>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</si>
  <si>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</si>
  <si>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</si>
  <si>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</si>
  <si>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</si>
  <si>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</si>
  <si>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</si>
  <si>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</si>
  <si>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</si>
  <si>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</si>
  <si>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</si>
  <si>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</si>
  <si>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</si>
  <si>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</si>
  <si>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</si>
  <si>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</si>
  <si>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</si>
  <si>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</si>
  <si>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</si>
  <si>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</si>
  <si>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</si>
  <si>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</si>
  <si>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</si>
  <si>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</si>
  <si>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</si>
  <si>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</si>
  <si>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</si>
  <si>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</si>
  <si>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</si>
  <si>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</si>
  <si>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</si>
  <si>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</si>
  <si>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</si>
  <si>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</si>
  <si>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</si>
  <si>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</si>
  <si>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</si>
  <si>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</si>
  <si>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</si>
  <si>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</si>
  <si>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</si>
  <si>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</si>
  <si>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</si>
  <si>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</si>
  <si>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</si>
  <si>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</si>
  <si>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</si>
  <si>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</si>
  <si>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</si>
  <si>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</si>
  <si>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</si>
  <si>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</si>
  <si>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</si>
  <si>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</si>
  <si>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</si>
  <si>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</si>
  <si>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</si>
  <si>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</si>
  <si>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</si>
  <si>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</si>
  <si>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</si>
  <si>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</si>
  <si>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</si>
  <si>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</si>
  <si>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</si>
  <si>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</si>
  <si>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</si>
  <si>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</si>
  <si>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</si>
  <si>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</si>
  <si>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</si>
  <si>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</si>
  <si>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</si>
  <si>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</si>
  <si>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</si>
  <si>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</si>
  <si>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</si>
  <si>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</si>
  <si>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</si>
  <si>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</si>
  <si>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</si>
  <si>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</si>
  <si>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</si>
  <si>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</si>
  <si>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</si>
  <si>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</si>
  <si>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</si>
  <si>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</si>
  <si>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</si>
  <si>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</si>
  <si>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</si>
  <si>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</si>
  <si>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</si>
  <si>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</si>
  <si>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</si>
  <si>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</si>
  <si>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</si>
  <si>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</si>
  <si>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</si>
  <si>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</si>
  <si>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</si>
  <si>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</si>
  <si>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</si>
  <si>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</si>
  <si>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</si>
  <si>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</si>
  <si>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</si>
  <si>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</si>
  <si>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</si>
  <si>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</si>
  <si>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</si>
  <si>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</si>
  <si>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</si>
  <si>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</si>
  <si>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</si>
  <si>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</si>
  <si>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</si>
  <si>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</si>
  <si>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</si>
  <si>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</si>
  <si>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</si>
  <si>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</si>
  <si>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</si>
  <si>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</si>
  <si>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</si>
  <si>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</si>
  <si>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</si>
  <si>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</si>
  <si>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</si>
  <si>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</si>
  <si>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</si>
  <si>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</si>
  <si>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</si>
  <si>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</si>
  <si>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</si>
  <si>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</si>
  <si>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</si>
  <si>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</si>
  <si>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</si>
  <si>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</si>
  <si>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</si>
  <si>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</si>
  <si>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</si>
  <si>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</si>
  <si>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</si>
  <si>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</si>
  <si>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</si>
  <si>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</si>
  <si>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</si>
  <si>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</si>
  <si>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</si>
  <si>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</si>
  <si>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</si>
  <si>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</si>
  <si>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</si>
  <si>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</si>
  <si>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</si>
  <si>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</si>
  <si>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</si>
  <si>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</si>
  <si>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</si>
  <si>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</si>
  <si>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</si>
  <si>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</si>
  <si>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</si>
  <si>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</si>
  <si>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</si>
  <si>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</si>
  <si>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</si>
  <si>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</si>
  <si>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</si>
  <si>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</si>
  <si>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</si>
  <si>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</si>
  <si>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</si>
  <si>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</si>
  <si>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</si>
  <si>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</si>
  <si>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</si>
  <si>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</si>
  <si>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</si>
  <si>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</si>
  <si>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</si>
  <si>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</si>
  <si>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</si>
  <si>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</si>
  <si>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</si>
  <si>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</si>
  <si>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</si>
  <si>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</si>
  <si>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</si>
  <si>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</si>
  <si>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</si>
  <si>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</si>
  <si>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</si>
  <si>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</si>
  <si>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</si>
  <si>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</si>
  <si>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</si>
  <si>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</si>
  <si>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</si>
  <si>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</si>
  <si>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</si>
  <si>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</si>
  <si>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</si>
  <si>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</si>
  <si>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</si>
  <si>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</si>
  <si>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</si>
  <si>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</si>
  <si>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</si>
  <si>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</si>
  <si>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</si>
  <si>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</si>
  <si>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</si>
  <si>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</si>
  <si>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</si>
  <si>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</si>
  <si>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</si>
  <si>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</si>
  <si>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</si>
  <si>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</si>
  <si>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</si>
  <si>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</si>
  <si>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</si>
  <si>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</si>
  <si>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</si>
  <si>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</si>
  <si>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</si>
  <si>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</si>
  <si>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</si>
  <si>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</si>
  <si>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</si>
  <si>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</si>
  <si>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</si>
  <si>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</si>
  <si>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</si>
  <si>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</si>
  <si>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</si>
  <si>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</si>
  <si>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</si>
  <si>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</si>
  <si>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</si>
  <si>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</si>
  <si>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</si>
  <si>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</si>
  <si>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</si>
  <si>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</si>
  <si>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</si>
  <si>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</si>
  <si>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</si>
  <si>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</si>
  <si>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</si>
  <si>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</si>
  <si>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</si>
  <si>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</si>
  <si>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</si>
  <si>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</si>
  <si>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</si>
  <si>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</si>
  <si>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</si>
  <si>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</si>
  <si>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</si>
  <si>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</si>
  <si>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</si>
  <si>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</si>
  <si>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</si>
  <si>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</si>
  <si>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</si>
  <si>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</si>
  <si>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</si>
  <si>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</si>
  <si>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</si>
  <si>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</si>
  <si>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</si>
  <si>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</si>
  <si>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</si>
  <si>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</si>
  <si>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</si>
  <si>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</si>
  <si>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</si>
  <si>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</si>
  <si>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</si>
  <si>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</si>
  <si>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</si>
  <si>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</si>
  <si>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</si>
  <si>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</si>
  <si>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</si>
  <si>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</si>
  <si>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</si>
  <si>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</si>
  <si>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</si>
  <si>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</si>
  <si>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</si>
  <si>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</si>
  <si>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</si>
  <si>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</si>
  <si>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</si>
  <si>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</si>
  <si>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</si>
  <si>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</si>
  <si>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</si>
  <si>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</si>
  <si>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</si>
  <si>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</si>
  <si>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</si>
  <si>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</si>
  <si>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</si>
  <si>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</si>
  <si>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</si>
  <si>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</si>
  <si>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</si>
  <si>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</si>
  <si>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</si>
  <si>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</si>
  <si>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</si>
  <si>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</si>
  <si>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</si>
  <si>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</si>
  <si>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</si>
  <si>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</si>
  <si>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</si>
  <si>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</si>
  <si>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</si>
  <si>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</si>
  <si>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</si>
  <si>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</si>
  <si>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</si>
  <si>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</si>
  <si>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</si>
  <si>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</si>
  <si>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</si>
  <si>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</si>
  <si>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</si>
  <si>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</si>
  <si>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</si>
  <si>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</si>
  <si>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</si>
  <si>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</si>
  <si>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</si>
  <si>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</si>
  <si>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</si>
  <si>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</si>
  <si>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</si>
  <si>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</si>
  <si>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</si>
  <si>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</si>
  <si>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</si>
  <si>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</si>
  <si>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</si>
  <si>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</si>
  <si>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</si>
  <si>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</si>
  <si>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</si>
  <si>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</si>
  <si>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</si>
  <si>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</si>
  <si>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</si>
  <si>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</si>
  <si>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</si>
  <si>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</si>
  <si>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</si>
  <si>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</si>
  <si>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</si>
  <si>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</si>
  <si>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</si>
  <si>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</si>
  <si>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</si>
  <si>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</si>
  <si>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</si>
  <si>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</si>
  <si>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</si>
  <si>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</si>
  <si>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</si>
  <si>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</si>
  <si>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</si>
  <si>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</si>
  <si>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</si>
  <si>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</si>
  <si>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</si>
  <si>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</si>
  <si>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</si>
  <si>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</si>
  <si>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</si>
  <si>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</si>
  <si>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</si>
  <si>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</si>
  <si>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</si>
  <si>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</si>
  <si>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</si>
  <si>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</si>
  <si>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</si>
  <si>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</si>
  <si>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</si>
  <si>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</si>
  <si>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</si>
  <si>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</si>
  <si>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</si>
  <si>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</si>
  <si>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</si>
  <si>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</si>
  <si>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</si>
  <si>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</si>
  <si>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</si>
  <si>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</si>
  <si>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</si>
  <si>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</si>
  <si>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</si>
  <si>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</si>
  <si>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</si>
  <si>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</si>
  <si>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</si>
  <si>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</si>
  <si>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</si>
  <si>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</si>
  <si>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</si>
  <si>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</si>
  <si>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</si>
  <si>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</si>
  <si>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</si>
  <si>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</si>
  <si>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</si>
  <si>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</si>
  <si>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</si>
  <si>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</si>
  <si>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</si>
  <si>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</si>
  <si>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</si>
  <si>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</si>
  <si>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</si>
  <si>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</si>
  <si>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</si>
  <si>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</si>
  <si>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</si>
  <si>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</si>
  <si>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</si>
  <si>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</si>
  <si>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</si>
  <si>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</si>
  <si>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</si>
  <si>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</si>
  <si>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</si>
  <si>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</si>
  <si>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</si>
  <si>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</si>
  <si>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</si>
  <si>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</si>
  <si>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</si>
  <si>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</si>
  <si>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</si>
  <si>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</si>
  <si>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</si>
  <si>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</si>
  <si>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</si>
  <si>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</si>
  <si>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</si>
  <si>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</si>
  <si>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</si>
  <si>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</si>
  <si>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</si>
  <si>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</si>
  <si>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</si>
  <si>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</si>
  <si>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</si>
  <si>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</si>
  <si>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</si>
  <si>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</si>
  <si>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</si>
  <si>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</si>
  <si>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</si>
  <si>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</si>
  <si>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</si>
  <si>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</si>
  <si>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</si>
  <si>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</si>
  <si>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</si>
  <si>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</si>
  <si>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</si>
  <si>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</si>
  <si>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</si>
  <si>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</si>
  <si>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</si>
  <si>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</si>
  <si>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</si>
  <si>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</si>
  <si>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</si>
  <si>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</si>
  <si>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</si>
  <si>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</si>
  <si>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</si>
  <si>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</si>
  <si>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</si>
  <si>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</si>
  <si>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</si>
  <si>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</si>
  <si>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</si>
  <si>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</si>
  <si>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</si>
  <si>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</si>
  <si>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</si>
  <si>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</si>
  <si>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</si>
  <si>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</si>
  <si>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</si>
  <si>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</si>
  <si>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</si>
  <si>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</si>
  <si>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</si>
  <si>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</si>
  <si>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</si>
  <si>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</si>
  <si>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</si>
  <si>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</si>
  <si>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</si>
  <si>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</si>
  <si>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</si>
  <si>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</si>
  <si>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</si>
  <si>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</si>
  <si>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</si>
  <si>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</si>
  <si>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</si>
  <si>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</si>
  <si>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</si>
  <si>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</si>
  <si>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</si>
  <si>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</si>
  <si>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</si>
  <si>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</si>
  <si>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</si>
  <si>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</si>
  <si>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</si>
  <si>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</si>
  <si>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</si>
  <si>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</si>
  <si>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</si>
  <si>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</si>
  <si>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</si>
  <si>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</si>
  <si>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</si>
  <si>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</si>
  <si>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</si>
  <si>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</si>
  <si>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</si>
  <si>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</si>
  <si>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</si>
  <si>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</si>
  <si>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</si>
  <si>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</si>
  <si>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</si>
  <si>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</si>
  <si>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</si>
  <si>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</si>
  <si>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</si>
  <si>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</si>
  <si>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</si>
  <si>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</si>
  <si>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</si>
  <si>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</si>
  <si>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</si>
  <si>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</si>
  <si>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</si>
  <si>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</si>
  <si>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</si>
  <si>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</si>
  <si>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</si>
  <si>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</si>
  <si>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</si>
  <si>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</si>
  <si>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</si>
  <si>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</si>
  <si>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</si>
  <si>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</si>
  <si>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</si>
  <si>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</si>
  <si>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</si>
  <si>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</si>
  <si>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</si>
  <si>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</si>
  <si>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</si>
  <si>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</si>
  <si>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</si>
  <si>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</si>
  <si>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</si>
  <si>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</si>
  <si>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</si>
  <si>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</si>
  <si>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</si>
  <si>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</si>
  <si>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</si>
  <si>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</si>
  <si>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</si>
  <si>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</si>
  <si>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</si>
  <si>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</si>
  <si>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</si>
  <si>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</si>
  <si>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</si>
  <si>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</si>
  <si>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</si>
  <si>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</si>
  <si>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</si>
  <si>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</si>
  <si>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</si>
  <si>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</si>
  <si>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</si>
  <si>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</si>
  <si>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</si>
  <si>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</si>
  <si>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</si>
  <si>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</si>
  <si>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</si>
  <si>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</si>
  <si>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</si>
  <si>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</si>
  <si>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</si>
  <si>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</si>
  <si>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</si>
  <si>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</si>
  <si>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</si>
  <si>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</si>
  <si>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</si>
  <si>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</si>
  <si>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</si>
  <si>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</si>
  <si>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</si>
  <si>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</si>
  <si>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</si>
  <si>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</si>
  <si>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</si>
  <si>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</si>
  <si>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</si>
  <si>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</si>
  <si>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</si>
  <si>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</si>
  <si>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</si>
  <si>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</si>
  <si>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</si>
  <si>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</si>
  <si>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</si>
  <si>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</si>
  <si>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</si>
  <si>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</si>
  <si>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</si>
  <si>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</si>
  <si>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</si>
  <si>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</si>
  <si>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</si>
  <si>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</si>
  <si>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</si>
  <si>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</si>
  <si>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</si>
  <si>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</si>
  <si>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</si>
  <si>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</si>
  <si>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</si>
  <si>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</si>
  <si>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</si>
  <si>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</si>
  <si>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</si>
  <si>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</si>
  <si>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</si>
  <si>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</si>
  <si>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</si>
  <si>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</si>
  <si>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</si>
  <si>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</si>
  <si>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</si>
  <si>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</si>
  <si>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</si>
  <si>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</si>
  <si>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</si>
  <si>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</si>
  <si>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</si>
  <si>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</si>
  <si>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</si>
  <si>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</si>
  <si>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</si>
  <si>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</si>
  <si>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</si>
  <si>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</si>
  <si>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</si>
  <si>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</si>
  <si>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</si>
  <si>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</si>
  <si>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</si>
  <si>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</si>
  <si>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</si>
  <si>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</si>
  <si>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</si>
  <si>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</si>
  <si>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</si>
  <si>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</si>
  <si>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</si>
  <si>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</si>
  <si>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</si>
  <si>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</si>
  <si>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</si>
  <si>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</si>
  <si>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</si>
  <si>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</si>
  <si>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</si>
  <si>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</si>
  <si>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</si>
  <si>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</si>
  <si>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</si>
  <si>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</si>
  <si>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</si>
  <si>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</si>
  <si>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</si>
  <si>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</si>
  <si>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</si>
  <si>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</si>
  <si>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</si>
  <si>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</si>
  <si>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</si>
  <si>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</si>
  <si>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</si>
  <si>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</si>
  <si>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</si>
  <si>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</si>
  <si>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</si>
  <si>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</si>
  <si>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</si>
  <si>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</si>
  <si>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</si>
  <si>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</si>
  <si>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</si>
  <si>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</si>
  <si>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</si>
  <si>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</si>
  <si>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</si>
  <si>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</si>
  <si>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</si>
  <si>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</si>
  <si>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</si>
  <si>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</si>
  <si>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</si>
  <si>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</si>
  <si>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</si>
  <si>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</si>
  <si>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</si>
  <si>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</si>
  <si>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</si>
  <si>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</si>
  <si>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</si>
  <si>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</si>
  <si>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</si>
  <si>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</si>
  <si>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</si>
  <si>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</si>
  <si>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</si>
  <si>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</si>
  <si>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</si>
  <si>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</si>
  <si>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</si>
  <si>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</si>
  <si>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</si>
  <si>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</si>
  <si>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</si>
  <si>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</si>
  <si>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</si>
  <si>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</si>
  <si>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</si>
  <si>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</si>
  <si>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</si>
  <si>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</si>
  <si>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</si>
  <si>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</si>
  <si>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</si>
  <si>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</si>
  <si>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</si>
  <si>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</si>
  <si>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</si>
  <si>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</si>
  <si>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</si>
  <si>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</si>
  <si>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</si>
  <si>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</si>
  <si>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</si>
  <si>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</si>
  <si>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</si>
  <si>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</si>
  <si>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</si>
  <si>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</si>
  <si>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</si>
  <si>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</si>
  <si>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</si>
  <si>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</si>
  <si>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</si>
  <si>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</si>
  <si>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</si>
  <si>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</si>
  <si>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</si>
  <si>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</si>
  <si>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</si>
  <si>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</si>
  <si>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</si>
  <si>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</si>
  <si>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</si>
  <si>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</si>
  <si>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</si>
  <si>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</si>
  <si>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</si>
  <si>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</si>
  <si>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</si>
  <si>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</si>
  <si>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</si>
  <si>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</si>
  <si>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</si>
  <si>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</si>
  <si>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</si>
  <si>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</si>
  <si>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</si>
  <si>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</si>
  <si>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</si>
  <si>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</si>
  <si>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</si>
  <si>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</si>
  <si>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</si>
  <si>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</si>
  <si>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</si>
  <si>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</si>
  <si>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</si>
  <si>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</si>
  <si>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</si>
  <si>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</si>
  <si>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</si>
  <si>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</si>
  <si>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</si>
  <si>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</si>
  <si>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</si>
  <si>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</si>
  <si>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</si>
  <si>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</si>
  <si>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</si>
  <si>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</si>
  <si>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</si>
  <si>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</si>
  <si>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</si>
  <si>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</si>
  <si>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</si>
  <si>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</si>
  <si>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</si>
  <si>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</si>
  <si>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</si>
  <si>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</si>
  <si>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</si>
  <si>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</si>
  <si>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</si>
  <si>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</si>
  <si>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</si>
  <si>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</si>
  <si>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</si>
  <si>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</si>
  <si>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</si>
  <si>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</si>
  <si>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</si>
  <si>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</si>
  <si>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</si>
  <si>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</si>
  <si>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</si>
  <si>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</si>
  <si>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</si>
  <si>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</si>
  <si>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</si>
  <si>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</si>
  <si>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</si>
  <si>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</si>
  <si>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</si>
  <si>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</si>
  <si>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</si>
  <si>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</si>
  <si>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</si>
  <si>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</si>
  <si>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</si>
  <si>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</si>
  <si>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</si>
  <si>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</si>
  <si>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</si>
  <si>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</si>
  <si>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</si>
  <si>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</si>
  <si>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</si>
  <si>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</si>
  <si>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</si>
  <si>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</si>
  <si>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</si>
  <si>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</si>
  <si>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</si>
  <si>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</si>
  <si>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</si>
  <si>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</si>
  <si>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</si>
  <si>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</si>
  <si>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</si>
  <si>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</si>
  <si>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</si>
  <si>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</si>
  <si>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</si>
  <si>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</si>
  <si>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</si>
  <si>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</si>
  <si>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</si>
  <si>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</si>
  <si>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</si>
  <si>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</si>
  <si>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</si>
  <si>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</si>
  <si>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</si>
  <si>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</si>
  <si>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</si>
  <si>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</si>
  <si>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</si>
  <si>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</si>
  <si>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</si>
  <si>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</si>
  <si>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</si>
  <si>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</si>
  <si>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</si>
  <si>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</si>
  <si>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</si>
  <si>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</si>
  <si>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</si>
  <si>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</si>
  <si>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</si>
  <si>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</si>
  <si>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</si>
  <si>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</si>
  <si>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</si>
  <si>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</si>
  <si>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</si>
  <si>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</si>
  <si>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</si>
  <si>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</si>
  <si>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</si>
  <si>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</si>
  <si>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</si>
  <si>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</si>
  <si>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</si>
  <si>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</si>
  <si>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</si>
  <si>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</si>
  <si>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</si>
  <si>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</si>
  <si>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</si>
  <si>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</si>
  <si>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</si>
  <si>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</si>
  <si>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</si>
  <si>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</si>
  <si>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</si>
  <si>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</si>
  <si>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</si>
  <si>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</si>
  <si>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</si>
  <si>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</si>
  <si>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</si>
  <si>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</si>
  <si>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</si>
  <si>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</si>
  <si>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</si>
  <si>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</si>
  <si>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</si>
  <si>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</si>
  <si>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</si>
  <si>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</si>
  <si>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</si>
  <si>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</si>
  <si>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</si>
  <si>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</si>
  <si>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</si>
  <si>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</si>
  <si>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</si>
  <si>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</si>
  <si>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</si>
  <si>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</si>
  <si>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</si>
  <si>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</si>
  <si>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</si>
  <si>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</si>
  <si>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</si>
  <si>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</si>
  <si>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</si>
  <si>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</si>
  <si>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</si>
  <si>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</si>
  <si>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</si>
  <si>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</si>
  <si>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</si>
  <si>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</si>
  <si>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</si>
  <si>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</si>
  <si>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</si>
  <si>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</si>
  <si>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</si>
  <si>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</si>
  <si>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</si>
  <si>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</si>
  <si>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</si>
  <si>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</si>
  <si>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</si>
  <si>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</si>
  <si>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</si>
  <si>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</si>
  <si>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</si>
  <si>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</si>
  <si>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</si>
  <si>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</si>
  <si>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</si>
  <si>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</si>
  <si>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</si>
  <si>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</si>
  <si>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</si>
  <si>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</si>
  <si>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</si>
  <si>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</si>
  <si>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</si>
  <si>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</si>
  <si>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</si>
  <si>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</si>
  <si>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</si>
  <si>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</si>
  <si>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</si>
  <si>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</si>
  <si>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</si>
  <si>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</si>
  <si>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</si>
  <si>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</si>
  <si>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</si>
  <si>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</si>
  <si>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</si>
  <si>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</si>
  <si>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</si>
  <si>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</si>
  <si>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</si>
  <si>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</si>
  <si>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</si>
  <si>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</si>
  <si>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</si>
  <si>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</si>
  <si>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</si>
  <si>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</si>
  <si>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</si>
  <si>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</si>
  <si>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</si>
  <si>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</si>
  <si>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</si>
  <si>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</si>
  <si>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</si>
  <si>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</si>
  <si>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</si>
  <si>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</si>
  <si>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</si>
  <si>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</si>
  <si>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</si>
  <si>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</si>
  <si>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</si>
  <si>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</si>
  <si>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</si>
  <si>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</si>
  <si>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</si>
  <si>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</si>
  <si>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</si>
  <si>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</si>
  <si>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</si>
  <si>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</si>
  <si>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</si>
  <si>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</si>
  <si>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</si>
  <si>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</si>
  <si>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</si>
  <si>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</si>
  <si>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</si>
  <si>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</si>
  <si>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</si>
  <si>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</si>
  <si>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</si>
  <si>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</si>
  <si>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</si>
  <si>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</si>
  <si>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</si>
  <si>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</si>
  <si>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</si>
  <si>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</si>
  <si>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</si>
  <si>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</si>
  <si>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</si>
  <si>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</si>
  <si>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</si>
  <si>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</si>
  <si>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</si>
  <si>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</si>
  <si>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</si>
  <si>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</si>
  <si>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</si>
  <si>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</si>
  <si>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</si>
  <si>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</si>
  <si>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</si>
  <si>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</si>
  <si>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</si>
  <si>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</si>
  <si>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</si>
  <si>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</si>
  <si>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</si>
  <si>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</si>
  <si>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</si>
  <si>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</si>
  <si>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</si>
  <si>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</si>
  <si>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</si>
  <si>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</si>
  <si>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</si>
  <si>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</si>
  <si>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</si>
  <si>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</si>
  <si>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</si>
  <si>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</si>
  <si>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</si>
  <si>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</si>
  <si>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</si>
  <si>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</si>
  <si>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</si>
  <si>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</si>
  <si>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</si>
  <si>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</si>
  <si>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</si>
  <si>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</si>
  <si>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</si>
  <si>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</si>
  <si>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</si>
  <si>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</si>
  <si>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</si>
  <si>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</si>
  <si>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</si>
  <si>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</si>
  <si>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</si>
  <si>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</si>
  <si>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</si>
  <si>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</si>
  <si>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</si>
  <si>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</si>
  <si>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</si>
  <si>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</si>
  <si>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</si>
  <si>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</si>
  <si>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</si>
  <si>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</si>
  <si>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</si>
  <si>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</si>
  <si>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</si>
  <si>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</si>
  <si>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</si>
  <si>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</si>
  <si>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</si>
  <si>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</si>
  <si>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</si>
  <si>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</si>
  <si>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</si>
  <si>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</si>
  <si>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</si>
  <si>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</si>
  <si>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</si>
  <si>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</si>
  <si>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</si>
  <si>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</si>
  <si>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</si>
  <si>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</si>
  <si>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</si>
  <si>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</si>
  <si>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</si>
  <si>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</si>
  <si>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</si>
  <si>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</si>
  <si>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</si>
  <si>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</si>
  <si>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</si>
  <si>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</si>
  <si>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</si>
  <si>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</si>
  <si>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</si>
  <si>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</si>
  <si>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</si>
  <si>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</si>
  <si>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</si>
  <si>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</si>
  <si>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</si>
  <si>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</si>
  <si>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</si>
  <si>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</si>
  <si>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</si>
  <si>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</si>
  <si>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</si>
  <si>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</si>
  <si>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</si>
  <si>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</si>
  <si>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</si>
  <si>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</si>
  <si>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</si>
  <si>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</si>
  <si>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</si>
  <si>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</si>
  <si>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</si>
  <si>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</si>
  <si>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</si>
  <si>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</si>
  <si>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</si>
  <si>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</si>
  <si>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</si>
  <si>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</si>
  <si>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</si>
  <si>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</si>
  <si>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</si>
  <si>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</si>
  <si>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</si>
  <si>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</si>
  <si>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</si>
  <si>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</si>
  <si>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</si>
  <si>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</si>
  <si>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</si>
  <si>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</si>
  <si>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</si>
  <si>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</si>
  <si>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</si>
  <si>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</si>
  <si>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</si>
  <si>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</si>
  <si>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</si>
  <si>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</si>
  <si>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</si>
  <si>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</si>
  <si>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</si>
  <si>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</si>
  <si>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</si>
  <si>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</si>
  <si>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</si>
  <si>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</si>
  <si>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</si>
  <si>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</si>
  <si>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</si>
  <si>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</si>
  <si>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</si>
  <si>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</si>
  <si>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</si>
  <si>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</si>
  <si>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</si>
  <si>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</si>
  <si>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</si>
  <si>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</si>
  <si>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</si>
  <si>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</si>
  <si>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</si>
  <si>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</si>
  <si>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</si>
  <si>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</si>
  <si>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</si>
  <si>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</si>
  <si>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</si>
  <si>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</si>
  <si>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</si>
  <si>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</si>
  <si>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</si>
  <si>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</si>
  <si>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</si>
  <si>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</si>
  <si>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</si>
  <si>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</si>
  <si>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</si>
  <si>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</si>
  <si>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</si>
  <si>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</si>
  <si>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</si>
  <si>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</si>
  <si>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</si>
  <si>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</si>
  <si>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</si>
  <si>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</si>
  <si>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</si>
  <si>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</si>
  <si>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</si>
  <si>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</si>
  <si>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</si>
  <si>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</si>
  <si>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</si>
  <si>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</si>
  <si>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</si>
  <si>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</si>
  <si>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</si>
  <si>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</si>
  <si>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</si>
  <si>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</si>
  <si>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</si>
  <si>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</si>
  <si>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</si>
  <si>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</si>
  <si>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</si>
  <si>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</si>
  <si>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</si>
  <si>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</si>
  <si>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</si>
  <si>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</si>
  <si>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</si>
  <si>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</si>
  <si>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</si>
  <si>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</si>
  <si>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</si>
  <si>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</si>
  <si>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</si>
  <si>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</si>
  <si>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</si>
  <si>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</si>
  <si>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</si>
  <si>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</si>
  <si>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</si>
  <si>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</si>
  <si>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</si>
  <si>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</si>
  <si>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</si>
  <si>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</si>
  <si>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</si>
  <si>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</si>
  <si>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</si>
  <si>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</si>
  <si>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</si>
  <si>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</si>
  <si>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</si>
  <si>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</si>
  <si>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</si>
  <si>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</si>
  <si>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</si>
  <si>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</si>
  <si>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</si>
  <si>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</si>
  <si>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</si>
  <si>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</si>
  <si>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</si>
  <si>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</si>
  <si>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</si>
  <si>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</si>
  <si>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</si>
  <si>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</si>
  <si>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</si>
  <si>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</si>
  <si>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</si>
  <si>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</si>
  <si>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</si>
  <si>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</si>
  <si>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</si>
  <si>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</si>
  <si>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</si>
  <si>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</si>
  <si>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</si>
  <si>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</si>
  <si>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</si>
  <si>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</si>
  <si>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</si>
  <si>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</si>
  <si>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</si>
  <si>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</si>
  <si>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</si>
  <si>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</si>
  <si>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</si>
  <si>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</si>
  <si>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</si>
  <si>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</si>
  <si>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</si>
  <si>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</si>
  <si>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</si>
  <si>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</si>
  <si>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</si>
  <si>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</si>
  <si>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</si>
  <si>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</si>
  <si>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</si>
  <si>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</si>
  <si>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</si>
  <si>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</si>
  <si>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</si>
  <si>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</si>
  <si>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</si>
  <si>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</si>
  <si>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</si>
  <si>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</si>
  <si>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</si>
  <si>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</si>
  <si>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</si>
  <si>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</si>
  <si>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</si>
  <si>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</si>
  <si>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</si>
  <si>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</si>
  <si>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</si>
  <si>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</si>
  <si>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</si>
  <si>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</si>
  <si>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</si>
  <si>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</si>
  <si>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</si>
  <si>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</si>
  <si>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</si>
  <si>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</si>
  <si>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</si>
  <si>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</si>
  <si>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</si>
  <si>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</si>
  <si>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</si>
  <si>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</si>
  <si>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</si>
  <si>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</si>
  <si>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</si>
  <si>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</si>
  <si>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</si>
  <si>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</si>
  <si>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</si>
  <si>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</si>
  <si>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</si>
  <si>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</si>
  <si>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</si>
  <si>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</si>
  <si>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</si>
  <si>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</si>
  <si>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</si>
  <si>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</si>
  <si>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</si>
  <si>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</si>
  <si>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</si>
  <si>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</si>
  <si>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</si>
  <si>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</si>
  <si>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</si>
  <si>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</si>
  <si>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</si>
  <si>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</si>
  <si>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</si>
  <si>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</si>
  <si>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</si>
  <si>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</si>
  <si>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</si>
  <si>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</si>
  <si>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</si>
  <si>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</si>
  <si>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</si>
  <si>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</si>
  <si>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</si>
  <si>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</si>
  <si>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</si>
  <si>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</si>
  <si>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</si>
  <si>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</si>
  <si>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</si>
  <si>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</si>
  <si>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</si>
  <si>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</si>
  <si>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</si>
  <si>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</si>
  <si>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</si>
  <si>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</si>
  <si>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</si>
  <si>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</si>
  <si>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</si>
  <si>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</si>
  <si>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</si>
  <si>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</si>
  <si>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</si>
  <si>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</si>
  <si>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</si>
  <si>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</si>
  <si>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</si>
  <si>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</si>
  <si>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</si>
  <si>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</si>
  <si>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</si>
  <si>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</si>
  <si>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</si>
  <si>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</si>
  <si>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</si>
  <si>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</si>
  <si>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</si>
  <si>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</si>
  <si>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</si>
  <si>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</si>
  <si>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</si>
  <si>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</si>
  <si>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</si>
  <si>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</si>
  <si>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</si>
  <si>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</si>
  <si>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</si>
  <si>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</si>
  <si>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</si>
  <si>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</si>
  <si>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</si>
  <si>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</si>
  <si>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</si>
  <si>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</si>
  <si>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</si>
  <si>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</si>
  <si>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</si>
  <si>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</si>
  <si>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</si>
  <si>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</si>
  <si>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</si>
  <si>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</si>
  <si>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</si>
  <si>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</si>
  <si>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</si>
  <si>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</si>
  <si>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</si>
  <si>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</si>
  <si>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</si>
  <si>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</si>
  <si>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</si>
  <si>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</si>
  <si>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</si>
  <si>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</si>
  <si>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</si>
  <si>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</si>
  <si>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</si>
  <si>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</si>
  <si>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</si>
  <si>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</si>
  <si>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</si>
  <si>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</si>
  <si>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</si>
  <si>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</si>
  <si>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</si>
  <si>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</si>
  <si>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</si>
  <si>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</si>
  <si>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</si>
  <si>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</si>
  <si>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</si>
  <si>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</si>
  <si>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</si>
  <si>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</si>
  <si>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</si>
  <si>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</si>
  <si>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</si>
  <si>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</si>
  <si>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</si>
  <si>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</si>
  <si>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</si>
  <si>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</si>
  <si>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</si>
  <si>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</si>
  <si>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</si>
  <si>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</si>
  <si>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</si>
  <si>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</si>
  <si>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</si>
  <si>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</si>
  <si>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</si>
  <si>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</si>
  <si>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</si>
  <si>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</si>
  <si>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</si>
  <si>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</si>
  <si>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</si>
  <si>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</si>
  <si>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</si>
  <si>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</si>
  <si>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</si>
  <si>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</si>
  <si>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</si>
  <si>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</si>
  <si>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</si>
  <si>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</si>
  <si>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</si>
  <si>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</si>
  <si>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</si>
  <si>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</si>
  <si>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</si>
  <si>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</si>
  <si>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</si>
  <si>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</si>
  <si>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</si>
  <si>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</si>
  <si>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</si>
  <si>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</si>
  <si>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</si>
  <si>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</si>
  <si>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</si>
  <si>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</si>
  <si>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</si>
  <si>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</si>
  <si>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</si>
  <si>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</si>
  <si>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</si>
  <si>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</si>
  <si>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</si>
  <si>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</si>
  <si>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</si>
  <si>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</si>
  <si>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</si>
  <si>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</si>
  <si>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</si>
  <si>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</si>
  <si>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</si>
  <si>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</si>
  <si>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</si>
  <si>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</si>
  <si>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</si>
  <si>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</si>
  <si>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</si>
  <si>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</si>
  <si>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</si>
  <si>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</si>
  <si>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</si>
  <si>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</si>
  <si>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</si>
  <si>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</si>
  <si>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</si>
  <si>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</si>
  <si>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</si>
  <si>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</si>
  <si>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</si>
  <si>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</si>
  <si>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</si>
  <si>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</si>
  <si>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</si>
  <si>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</si>
  <si>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</si>
  <si>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</si>
  <si>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</si>
  <si>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</si>
  <si>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</si>
  <si>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</si>
  <si>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</si>
  <si>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</si>
  <si>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</si>
  <si>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</si>
  <si>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</si>
  <si>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</si>
  <si>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</si>
  <si>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</si>
  <si>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</si>
  <si>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</si>
  <si>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</si>
  <si>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</si>
  <si>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</si>
  <si>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</si>
  <si>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</si>
  <si>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</si>
  <si>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</si>
  <si>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</si>
  <si>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</si>
  <si>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</si>
  <si>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</si>
  <si>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</si>
  <si>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</si>
  <si>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</si>
  <si>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</si>
  <si>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</si>
  <si>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</si>
  <si>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</si>
  <si>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</si>
  <si>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</si>
  <si>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</si>
  <si>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</si>
  <si>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</si>
  <si>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</si>
  <si>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</si>
  <si>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</si>
  <si>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</si>
  <si>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</si>
  <si>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</si>
  <si>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</si>
  <si>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</si>
  <si>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</si>
  <si>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</si>
  <si>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</si>
  <si>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</si>
  <si>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</si>
  <si>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</si>
  <si>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</si>
  <si>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</si>
  <si>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</si>
  <si>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</si>
  <si>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</si>
  <si>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</si>
  <si>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</si>
  <si>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</si>
  <si>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</si>
  <si>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</si>
  <si>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</si>
  <si>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</si>
  <si>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</si>
  <si>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</si>
  <si>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</si>
  <si>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</si>
  <si>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</si>
  <si>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</si>
  <si>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</si>
  <si>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</si>
  <si>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</si>
  <si>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</si>
  <si>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</si>
  <si>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</si>
  <si>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</si>
  <si>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</si>
  <si>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</si>
  <si>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</si>
  <si>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</si>
  <si>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</si>
  <si>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</si>
  <si>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</si>
  <si>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</si>
  <si>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</si>
  <si>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</si>
  <si>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</si>
  <si>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</si>
  <si>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</si>
  <si>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</si>
  <si>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</si>
  <si>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</si>
  <si>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</si>
  <si>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</si>
  <si>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</si>
  <si>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</si>
  <si>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</si>
  <si>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</si>
  <si>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</si>
  <si>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</si>
  <si>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</si>
  <si>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</si>
  <si>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</si>
  <si>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</si>
  <si>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</si>
  <si>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</si>
  <si>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</si>
  <si>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</si>
  <si>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</si>
  <si>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</si>
  <si>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</si>
  <si>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</si>
  <si>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</si>
  <si>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</si>
  <si>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</si>
  <si>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</si>
  <si>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</si>
  <si>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</si>
  <si>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</si>
  <si>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</si>
  <si>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</si>
  <si>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</si>
  <si>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</si>
  <si>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</si>
  <si>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</si>
  <si>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</si>
  <si>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</si>
  <si>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</si>
  <si>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</si>
  <si>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</si>
  <si>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</si>
  <si>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</si>
  <si>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</si>
  <si>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</si>
  <si>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</si>
  <si>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</si>
  <si>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</si>
  <si>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</si>
  <si>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</si>
  <si>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</si>
  <si>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</si>
  <si>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</si>
  <si>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</si>
  <si>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</si>
  <si>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</si>
  <si>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</si>
  <si>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</si>
  <si>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</si>
  <si>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</si>
  <si>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</si>
  <si>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</si>
  <si>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</si>
  <si>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</si>
  <si>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</si>
  <si>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</si>
  <si>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</si>
  <si>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</si>
  <si>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</si>
  <si>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</si>
  <si>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</si>
  <si>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</si>
  <si>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</si>
  <si>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</si>
  <si>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</si>
  <si>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</si>
  <si>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</si>
  <si>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</si>
  <si>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</si>
  <si>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</si>
  <si>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</si>
  <si>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</si>
  <si>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</si>
  <si>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</si>
  <si>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</si>
  <si>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</si>
  <si>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</si>
  <si>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</si>
  <si>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</si>
  <si>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</si>
  <si>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</si>
  <si>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</si>
  <si>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</si>
  <si>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</si>
  <si>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</si>
  <si>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</si>
  <si>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</si>
  <si>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</si>
  <si>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</si>
  <si>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</si>
  <si>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</si>
  <si>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</si>
  <si>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</si>
  <si>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</si>
  <si>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</si>
  <si>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</si>
  <si>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</si>
  <si>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</si>
  <si>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</si>
  <si>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</si>
  <si>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</si>
  <si>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</si>
  <si>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</si>
  <si>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</si>
  <si>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</si>
  <si>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</si>
  <si>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</si>
  <si>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</si>
  <si>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</si>
  <si>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</si>
  <si>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</si>
  <si>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</si>
  <si>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</si>
  <si>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</si>
  <si>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</si>
  <si>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</si>
  <si>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</si>
  <si>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</si>
  <si>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</si>
  <si>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</si>
  <si>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</si>
  <si>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</si>
  <si>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</si>
  <si>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</si>
  <si>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</si>
  <si>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</si>
  <si>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</si>
  <si>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</si>
  <si>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</si>
  <si>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</si>
  <si>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</si>
  <si>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</si>
  <si>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</si>
  <si>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</si>
  <si>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</si>
  <si>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</si>
  <si>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</si>
  <si>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</si>
  <si>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</si>
  <si>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</si>
  <si>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</si>
  <si>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</si>
  <si>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</si>
  <si>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</si>
  <si>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</si>
  <si>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</si>
  <si>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</si>
  <si>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</si>
  <si>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</si>
  <si>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</si>
  <si>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</si>
  <si>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</si>
  <si>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</si>
  <si>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</si>
  <si>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</si>
  <si>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</si>
  <si>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</si>
  <si>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</si>
  <si>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</si>
  <si>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</si>
  <si>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</si>
  <si>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</si>
  <si>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</si>
  <si>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</si>
  <si>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</si>
  <si>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</si>
  <si>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</si>
  <si>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</si>
  <si>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</si>
  <si>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</si>
  <si>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</si>
  <si>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</si>
  <si>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</si>
  <si>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</si>
  <si>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</si>
  <si>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</si>
  <si>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</si>
  <si>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</si>
  <si>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</si>
  <si>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</si>
  <si>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</si>
  <si>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</si>
  <si>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</si>
  <si>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</si>
  <si>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</si>
  <si>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</si>
  <si>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</si>
  <si>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</si>
  <si>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</si>
  <si>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</si>
  <si>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</si>
  <si>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</si>
  <si>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</si>
  <si>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</si>
  <si>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</si>
  <si>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</si>
  <si>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</si>
  <si>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</si>
  <si>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</si>
  <si>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</si>
  <si>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</si>
  <si>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</si>
  <si>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</si>
  <si>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</si>
  <si>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</si>
  <si>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</si>
  <si>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</si>
  <si>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</si>
  <si>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</si>
  <si>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</si>
  <si>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</si>
  <si>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</si>
  <si>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</si>
  <si>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</si>
  <si>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</si>
  <si>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</si>
  <si>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</si>
  <si>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</si>
  <si>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</si>
  <si>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</si>
  <si>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</si>
  <si>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</si>
  <si>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</si>
  <si>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</si>
  <si>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</si>
  <si>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</si>
  <si>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</si>
  <si>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</si>
  <si>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</si>
  <si>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</si>
  <si>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</si>
  <si>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</si>
  <si>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</si>
  <si>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</si>
  <si>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</si>
  <si>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</si>
  <si>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</si>
  <si>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</si>
  <si>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</si>
  <si>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</si>
  <si>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</si>
  <si>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</si>
  <si>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</si>
  <si>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</si>
  <si>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</si>
  <si>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</si>
  <si>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</si>
  <si>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</si>
  <si>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</si>
  <si>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</si>
  <si>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</si>
  <si>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</si>
  <si>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</si>
  <si>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</si>
  <si>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</si>
  <si>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</si>
  <si>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</si>
  <si>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</si>
  <si>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</si>
  <si>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</si>
  <si>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</si>
  <si>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</si>
  <si>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</si>
  <si>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</si>
  <si>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</si>
  <si>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</si>
  <si>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</si>
  <si>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</si>
  <si>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</si>
  <si>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</si>
  <si>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</si>
  <si>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</si>
  <si>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</si>
  <si>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</si>
  <si>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</si>
  <si>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</si>
  <si>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</si>
  <si>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</si>
  <si>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</si>
  <si>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</si>
  <si>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</si>
  <si>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</si>
  <si>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</si>
  <si>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</si>
  <si>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</si>
  <si>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</si>
  <si>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</si>
  <si>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</si>
  <si>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</si>
  <si>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</si>
  <si>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</si>
  <si>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</si>
  <si>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</si>
  <si>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</si>
  <si>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</si>
  <si>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</si>
  <si>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</si>
  <si>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</si>
  <si>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</si>
  <si>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</si>
  <si>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</si>
  <si>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</si>
  <si>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</si>
  <si>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</si>
  <si>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</si>
  <si>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</si>
  <si>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</si>
  <si>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</si>
  <si>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</si>
  <si>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</si>
  <si>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</si>
  <si>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</si>
  <si>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</si>
  <si>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</si>
  <si>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</si>
  <si>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</si>
  <si>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</si>
  <si>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</si>
  <si>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</si>
  <si>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</si>
  <si>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</si>
  <si>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</si>
  <si>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</si>
  <si>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</si>
  <si>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</si>
  <si>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</si>
  <si>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</si>
  <si>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</si>
  <si>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</si>
  <si>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</si>
  <si>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</si>
  <si>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</si>
  <si>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</si>
  <si>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</si>
  <si>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</si>
  <si>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</si>
  <si>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</si>
  <si>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</si>
  <si>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</si>
  <si>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</si>
  <si>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</si>
  <si>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</si>
  <si>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</si>
  <si>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</si>
  <si>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</si>
  <si>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</si>
  <si>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</si>
  <si>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</si>
  <si>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</si>
  <si>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</si>
  <si>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</si>
  <si>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</si>
  <si>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</si>
  <si>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</si>
  <si>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</si>
  <si>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</si>
  <si>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</si>
  <si>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</si>
  <si>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</si>
  <si>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</si>
  <si>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</si>
  <si>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</si>
  <si>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</si>
  <si>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</si>
  <si>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</si>
  <si>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</si>
  <si>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</si>
  <si>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</si>
  <si>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</si>
  <si>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</si>
  <si>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</si>
  <si>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</si>
  <si>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</si>
  <si>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</si>
  <si>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</si>
  <si>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</si>
  <si>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</si>
  <si>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</si>
  <si>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</si>
  <si>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</si>
  <si>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</si>
  <si>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</si>
  <si>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</si>
  <si>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</si>
  <si>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</si>
  <si>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</si>
  <si>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</si>
  <si>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</si>
  <si>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</si>
  <si>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</si>
  <si>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</si>
  <si>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</si>
  <si>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</si>
  <si>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</si>
  <si>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</si>
  <si>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</si>
  <si>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</si>
  <si>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</si>
  <si>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</si>
  <si>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</si>
  <si>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</si>
  <si>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</si>
  <si>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</si>
  <si>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</si>
  <si>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</si>
  <si>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</si>
  <si>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</si>
  <si>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</si>
  <si>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</si>
  <si>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</si>
  <si>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</si>
  <si>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</si>
  <si>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</si>
  <si>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</si>
  <si>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</si>
  <si>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</si>
  <si>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</si>
  <si>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</si>
  <si>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</si>
  <si>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</si>
  <si>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</si>
  <si>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</si>
  <si>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</si>
  <si>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</si>
  <si>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</si>
  <si>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</si>
  <si>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</si>
  <si>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</si>
  <si>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</si>
  <si>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</si>
  <si>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</si>
  <si>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</si>
  <si>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</si>
  <si>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</si>
  <si>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</si>
  <si>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</si>
  <si>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</si>
  <si>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</si>
  <si>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</si>
  <si>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</si>
  <si>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</si>
  <si>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</si>
  <si>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</si>
  <si>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</si>
  <si>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</si>
  <si>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</si>
  <si>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</si>
  <si>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</si>
  <si>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</si>
  <si>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</si>
  <si>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</si>
  <si>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</si>
  <si>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</si>
  <si>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</si>
  <si>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</si>
  <si>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</si>
  <si>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</si>
  <si>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</si>
  <si>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</si>
  <si>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</si>
  <si>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</si>
  <si>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</si>
  <si>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</si>
  <si>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</si>
  <si>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</si>
  <si>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</si>
  <si>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</si>
  <si>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</si>
  <si>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</si>
  <si>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</si>
  <si>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</si>
  <si>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</si>
  <si>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</si>
  <si>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</si>
  <si>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</si>
  <si>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</si>
  <si>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</si>
  <si>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</si>
  <si>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</si>
  <si>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</si>
  <si>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</si>
  <si>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</si>
  <si>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</si>
  <si>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</si>
  <si>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</si>
  <si>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</si>
  <si>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</si>
  <si>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</si>
  <si>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</si>
  <si>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</si>
  <si>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</si>
  <si>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</si>
  <si>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</si>
  <si>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</si>
  <si>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</si>
  <si>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</si>
  <si>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</si>
  <si>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</si>
  <si>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</si>
  <si>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</si>
  <si>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</si>
  <si>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</si>
  <si>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</si>
  <si>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</si>
  <si>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</si>
  <si>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</si>
  <si>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</si>
  <si>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</si>
  <si>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</si>
  <si>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</si>
  <si>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</si>
  <si>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</si>
  <si>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</si>
  <si>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</si>
  <si>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</si>
  <si>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</si>
  <si>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</si>
  <si>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</si>
  <si>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</si>
  <si>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</si>
  <si>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</si>
  <si>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</si>
  <si>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</si>
  <si>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</si>
  <si>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</si>
  <si>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</si>
  <si>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</si>
  <si>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</si>
  <si>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</si>
  <si>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</si>
  <si>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</si>
  <si>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</si>
  <si>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</si>
  <si>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</si>
  <si>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</si>
  <si>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</si>
  <si>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</si>
  <si>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</si>
  <si>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</si>
  <si>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</si>
  <si>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</si>
  <si>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</si>
  <si>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</si>
  <si>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</si>
  <si>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</si>
  <si>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</si>
  <si>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</si>
  <si>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</si>
  <si>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</si>
  <si>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</si>
  <si>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</si>
  <si>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</si>
  <si>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</si>
  <si>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</si>
  <si>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</si>
  <si>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</si>
  <si>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</si>
  <si>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</si>
  <si>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</si>
  <si>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</si>
  <si>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</si>
  <si>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</si>
  <si>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</si>
  <si>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</si>
  <si>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</si>
  <si>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</si>
  <si>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</si>
  <si>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</si>
  <si>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</si>
  <si>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</si>
  <si>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</si>
  <si>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</si>
  <si>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</si>
  <si>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</si>
  <si>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</si>
  <si>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</si>
  <si>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</si>
  <si>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</si>
  <si>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</si>
  <si>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</si>
  <si>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</si>
  <si>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</si>
  <si>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</si>
  <si>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</si>
  <si>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</si>
  <si>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</si>
  <si>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</si>
  <si>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</si>
  <si>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</si>
  <si>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</si>
  <si>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</si>
  <si>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</si>
  <si>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</si>
  <si>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</si>
  <si>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</si>
  <si>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</si>
  <si>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</si>
  <si>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</si>
  <si>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</si>
  <si>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</si>
  <si>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</si>
  <si>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</si>
  <si>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</si>
  <si>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</si>
  <si>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</si>
  <si>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</si>
  <si>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</si>
  <si>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</si>
  <si>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</si>
  <si>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</si>
  <si>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</si>
  <si>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</si>
  <si>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</si>
  <si>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</si>
  <si>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</si>
  <si>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</si>
  <si>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</si>
  <si>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</si>
  <si>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</si>
  <si>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</si>
  <si>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</si>
  <si>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</si>
  <si>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</si>
  <si>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</si>
  <si>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</si>
  <si>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</si>
  <si>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</si>
  <si>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</si>
  <si>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</si>
  <si>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</si>
  <si>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</si>
  <si>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</si>
  <si>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</si>
  <si>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</si>
  <si>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</si>
  <si>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</si>
  <si>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</si>
  <si>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</si>
  <si>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</si>
  <si>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</si>
  <si>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</si>
  <si>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</si>
  <si>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</si>
  <si>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</si>
  <si>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</si>
  <si>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</si>
  <si>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</si>
  <si>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</si>
  <si>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</si>
  <si>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</si>
  <si>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</si>
  <si>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</si>
  <si>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</si>
  <si>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</si>
  <si>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</si>
  <si>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</si>
  <si>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</si>
  <si>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</si>
  <si>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</si>
  <si>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</si>
  <si>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</si>
  <si>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</si>
  <si>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</si>
  <si>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</si>
  <si>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</si>
  <si>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</si>
  <si>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</si>
  <si>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</si>
  <si>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</si>
  <si>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</si>
  <si>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</si>
  <si>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</si>
  <si>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</si>
  <si>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</si>
  <si>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</si>
  <si>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</si>
  <si>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</si>
  <si>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</si>
  <si>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</si>
  <si>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</si>
  <si>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</si>
  <si>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</si>
  <si>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</si>
  <si>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</si>
  <si>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</si>
  <si>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</si>
  <si>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</si>
  <si>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</si>
  <si>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</si>
  <si>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</si>
  <si>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</si>
  <si>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</si>
  <si>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</si>
  <si>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</si>
  <si>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</si>
  <si>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</si>
  <si>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</si>
  <si>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</si>
  <si>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</si>
  <si>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</si>
  <si>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</si>
  <si>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</si>
  <si>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</si>
  <si>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</si>
  <si>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</si>
  <si>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</si>
  <si>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</si>
  <si>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</si>
  <si>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</si>
  <si>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</si>
  <si>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</si>
  <si>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</si>
  <si>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</si>
  <si>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</si>
  <si>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</si>
  <si>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</si>
  <si>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</si>
  <si>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</si>
  <si>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</si>
  <si>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</si>
  <si>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</si>
  <si>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</si>
  <si>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</si>
  <si>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</si>
  <si>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</si>
  <si>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</si>
  <si>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</si>
  <si>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</si>
  <si>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</si>
  <si>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</si>
  <si>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</si>
  <si>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</si>
  <si>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</si>
  <si>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</si>
  <si>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</si>
  <si>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</si>
  <si>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</si>
  <si>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</si>
  <si>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</si>
  <si>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</si>
  <si>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</si>
  <si>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</si>
  <si>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</si>
  <si>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</si>
  <si>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</si>
  <si>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</si>
  <si>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</si>
  <si>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</si>
  <si>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</si>
  <si>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</si>
  <si>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</si>
  <si>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</si>
  <si>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</si>
  <si>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</si>
  <si>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</si>
  <si>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</si>
  <si>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</si>
  <si>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</si>
  <si>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</si>
  <si>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</si>
  <si>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</si>
  <si>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</si>
  <si>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</si>
  <si>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</si>
  <si>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</si>
  <si>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</si>
  <si>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</si>
  <si>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</si>
  <si>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</si>
  <si>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</si>
  <si>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</si>
  <si>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</si>
  <si>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</si>
  <si>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</si>
  <si>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</si>
  <si>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</si>
  <si>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</si>
  <si>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</si>
  <si>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</si>
  <si>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</si>
  <si>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</si>
  <si>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</si>
  <si>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</si>
  <si>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</si>
  <si>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</si>
  <si>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</si>
  <si>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</si>
  <si>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</si>
  <si>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</si>
  <si>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</si>
  <si>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</si>
  <si>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</si>
  <si>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</si>
  <si>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</si>
  <si>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</si>
  <si>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</si>
  <si>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</si>
  <si>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</si>
  <si>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</si>
  <si>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</si>
  <si>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</si>
  <si>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</si>
  <si>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</si>
  <si>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</si>
  <si>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</si>
  <si>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</si>
  <si>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</si>
  <si>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</si>
  <si>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</si>
  <si>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</si>
  <si>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</si>
  <si>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</si>
  <si>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</si>
  <si>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</si>
  <si>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</si>
  <si>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</si>
  <si>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</si>
  <si>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</si>
  <si>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</si>
  <si>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</si>
  <si>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</si>
  <si>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</si>
  <si>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</si>
  <si>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</si>
  <si>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</si>
  <si>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</si>
  <si>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</si>
  <si>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</si>
  <si>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</si>
  <si>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</si>
  <si>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</si>
  <si>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</si>
  <si>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</si>
  <si>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</si>
  <si>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</si>
  <si>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</si>
  <si>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</si>
  <si>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</si>
  <si>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</si>
  <si>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</si>
  <si>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</si>
  <si>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</si>
  <si>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</si>
  <si>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</si>
  <si>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</si>
  <si>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</si>
  <si>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</si>
  <si>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</si>
  <si>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</si>
  <si>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</si>
  <si>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</si>
  <si>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</si>
  <si>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</si>
  <si>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</si>
  <si>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</si>
  <si>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</si>
  <si>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</si>
  <si>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</si>
  <si>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</si>
  <si>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</si>
  <si>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</si>
  <si>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</si>
  <si>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</si>
  <si>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</si>
  <si>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</si>
  <si>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</si>
  <si>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</si>
  <si>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</si>
  <si>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</si>
  <si>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</si>
  <si>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</si>
  <si>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</si>
  <si>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</si>
  <si>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</si>
  <si>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</si>
  <si>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</si>
  <si>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</si>
  <si>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</si>
  <si>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</si>
  <si>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</si>
  <si>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</si>
  <si>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</si>
  <si>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</si>
  <si>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</si>
  <si>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</si>
  <si>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</si>
  <si>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</si>
  <si>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</si>
  <si>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</si>
  <si>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</si>
  <si>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</si>
  <si>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</si>
  <si>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</si>
  <si>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</si>
  <si>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</si>
  <si>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</si>
  <si>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</si>
  <si>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</si>
  <si>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</si>
  <si>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</si>
  <si>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</si>
  <si>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</si>
  <si>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</si>
  <si>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</si>
  <si>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</si>
  <si>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</si>
  <si>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</si>
  <si>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</si>
  <si>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</si>
  <si>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</si>
  <si>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</si>
  <si>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</si>
  <si>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</si>
  <si>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</si>
  <si>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</si>
  <si>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</si>
  <si>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</si>
  <si>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</si>
  <si>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</si>
  <si>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</si>
  <si>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</si>
  <si>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</si>
  <si>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</si>
  <si>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</si>
  <si>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</si>
  <si>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</si>
  <si>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</si>
  <si>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</si>
  <si>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</si>
  <si>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</si>
  <si>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</si>
  <si>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</si>
  <si>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</si>
  <si>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</si>
  <si>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</si>
  <si>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</si>
  <si>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</si>
  <si>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</si>
  <si>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</si>
  <si>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</si>
  <si>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</si>
  <si>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</si>
  <si>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</si>
  <si>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</si>
  <si>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</si>
  <si>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</si>
  <si>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</si>
  <si>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</si>
  <si>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</si>
  <si>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</si>
  <si>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</si>
  <si>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</si>
  <si>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</si>
  <si>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</si>
  <si>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</si>
  <si>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</si>
  <si>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</si>
  <si>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</si>
  <si>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</si>
  <si>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</si>
  <si>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</si>
  <si>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</si>
  <si>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</si>
  <si>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</si>
  <si>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</si>
  <si>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</si>
  <si>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</si>
  <si>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</si>
  <si>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</si>
  <si>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</si>
  <si>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</si>
  <si>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</si>
  <si>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</si>
  <si>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</si>
  <si>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</si>
  <si>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</si>
  <si>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</si>
  <si>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</si>
  <si>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</si>
  <si>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</si>
  <si>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</si>
  <si>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</si>
  <si>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</si>
  <si>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</si>
  <si>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</si>
  <si>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</si>
  <si>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</si>
  <si>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</si>
  <si>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</si>
  <si>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</si>
  <si>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</si>
  <si>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</si>
  <si>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</si>
  <si>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</si>
  <si>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</si>
  <si>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</si>
  <si>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</si>
  <si>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</si>
  <si>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</si>
  <si>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</si>
  <si>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</si>
  <si>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</si>
  <si>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</si>
  <si>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</si>
  <si>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</si>
  <si>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</si>
  <si>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</si>
  <si>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</si>
  <si>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</si>
  <si>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</si>
  <si>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</si>
  <si>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</si>
  <si>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</si>
  <si>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</si>
  <si>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</si>
  <si>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</si>
  <si>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</si>
  <si>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</si>
  <si>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</si>
  <si>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</si>
  <si>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</si>
  <si>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</si>
  <si>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</si>
  <si>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</si>
  <si>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</si>
  <si>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</si>
  <si>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</si>
  <si>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</si>
  <si>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</si>
  <si>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</si>
  <si>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</si>
  <si>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</si>
  <si>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</si>
  <si>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</si>
  <si>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</si>
  <si>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</si>
  <si>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</si>
  <si>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</si>
  <si>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</si>
  <si>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</si>
  <si>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</si>
  <si>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</si>
  <si>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</si>
  <si>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</si>
  <si>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</si>
  <si>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</si>
  <si>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</si>
  <si>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</si>
  <si>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</si>
  <si>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</si>
  <si>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</si>
  <si>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</si>
  <si>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</si>
  <si>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</si>
  <si>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</si>
  <si>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</si>
  <si>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</si>
  <si>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</si>
  <si>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</si>
  <si>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</si>
  <si>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</si>
  <si>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</si>
  <si>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</si>
  <si>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</si>
  <si>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</si>
  <si>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</si>
  <si>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</si>
  <si>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</si>
  <si>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</si>
  <si>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</si>
  <si>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</si>
  <si>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</si>
  <si>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</si>
  <si>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</si>
  <si>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</si>
  <si>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</si>
  <si>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</si>
  <si>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</si>
  <si>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</si>
  <si>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</si>
  <si>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</si>
  <si>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</si>
  <si>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</si>
  <si>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</si>
  <si>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</si>
  <si>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</si>
  <si>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</si>
  <si>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</si>
  <si>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</si>
  <si>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</si>
  <si>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</si>
  <si>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</si>
  <si>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</si>
  <si>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</si>
  <si>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</si>
  <si>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</si>
  <si>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</si>
  <si>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</si>
  <si>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</si>
  <si>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</si>
  <si>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</si>
  <si>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</si>
  <si>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</si>
  <si>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</si>
  <si>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</si>
  <si>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</si>
  <si>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</si>
  <si>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</si>
  <si>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</si>
  <si>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</si>
  <si>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</si>
  <si>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</si>
  <si>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</si>
  <si>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</si>
  <si>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</si>
  <si>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</si>
  <si>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</si>
  <si>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</si>
  <si>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</si>
  <si>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</si>
  <si>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</si>
  <si>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</si>
  <si>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</si>
  <si>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</si>
  <si>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</si>
  <si>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</si>
  <si>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</si>
  <si>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</si>
  <si>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</si>
  <si>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</si>
  <si>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</si>
  <si>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</si>
  <si>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</si>
  <si>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</si>
  <si>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</si>
  <si>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</si>
  <si>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</si>
  <si>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</si>
  <si>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</si>
  <si>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</si>
  <si>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</si>
  <si>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</si>
  <si>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</si>
  <si>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</si>
  <si>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</si>
  <si>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</si>
  <si>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</si>
  <si>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</si>
  <si>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</si>
  <si>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</si>
  <si>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</si>
  <si>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</si>
  <si>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</si>
  <si>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</si>
  <si>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</si>
  <si>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</si>
  <si>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</si>
  <si>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</si>
  <si>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</si>
  <si>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</si>
  <si>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</si>
  <si>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</si>
  <si>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</si>
  <si>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</si>
  <si>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</si>
  <si>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</si>
  <si>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</si>
  <si>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</si>
  <si>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</si>
  <si>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</si>
  <si>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</si>
  <si>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</si>
  <si>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</si>
  <si>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</si>
  <si>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</si>
  <si>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</si>
  <si>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</si>
  <si>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</si>
  <si>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</si>
  <si>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</si>
  <si>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</si>
  <si>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</si>
  <si>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</si>
  <si>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</si>
  <si>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</si>
  <si>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</si>
  <si>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</si>
  <si>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</si>
  <si>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</si>
  <si>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</si>
  <si>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</si>
  <si>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</si>
  <si>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</si>
  <si>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</si>
  <si>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</si>
  <si>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</si>
  <si>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</si>
  <si>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</si>
  <si>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</si>
  <si>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</si>
  <si>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</si>
  <si>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</si>
  <si>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</si>
  <si>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</si>
  <si>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</si>
  <si>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</si>
  <si>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</si>
  <si>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</si>
  <si>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</si>
  <si>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</si>
  <si>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</si>
  <si>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</si>
  <si>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</si>
  <si>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</si>
  <si>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</si>
  <si>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</si>
  <si>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</si>
  <si>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</si>
  <si>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</si>
  <si>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</si>
  <si>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</si>
  <si>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</si>
  <si>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</si>
  <si>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</si>
  <si>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</si>
  <si>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</si>
  <si>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</si>
  <si>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</si>
  <si>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</si>
  <si>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</si>
  <si>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</si>
  <si>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</si>
  <si>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</si>
  <si>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</si>
  <si>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</si>
  <si>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</si>
  <si>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</si>
  <si>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</si>
  <si>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</si>
  <si>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</si>
  <si>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</si>
  <si>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</si>
  <si>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</si>
  <si>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</si>
  <si>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</si>
  <si>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</si>
  <si>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</si>
  <si>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</si>
  <si>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</si>
  <si>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</si>
  <si>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</si>
  <si>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</si>
  <si>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</si>
  <si>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</si>
  <si>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</si>
  <si>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</si>
  <si>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</si>
  <si>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</si>
  <si>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</si>
  <si>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</si>
  <si>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</si>
  <si>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</si>
  <si>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</si>
  <si>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</si>
  <si>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</si>
  <si>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</si>
  <si>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</si>
  <si>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</si>
  <si>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</si>
  <si>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</si>
  <si>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</si>
  <si>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</si>
  <si>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</si>
  <si>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</si>
  <si>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</si>
  <si>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</si>
  <si>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</si>
  <si>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</si>
  <si>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</si>
  <si>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</si>
  <si>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</si>
  <si>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</si>
  <si>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</si>
  <si>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</si>
  <si>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</si>
  <si>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</si>
  <si>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</si>
  <si>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</si>
  <si>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</si>
  <si>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</si>
  <si>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</si>
  <si>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</si>
  <si>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</si>
  <si>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</si>
  <si>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</si>
  <si>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</si>
  <si>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</si>
  <si>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</si>
  <si>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</si>
  <si>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</si>
  <si>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</si>
  <si>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</si>
  <si>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</si>
  <si>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</si>
  <si>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</si>
  <si>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</si>
  <si>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</si>
  <si>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</si>
  <si>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</si>
  <si>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</si>
  <si>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</si>
  <si>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</si>
  <si>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</si>
  <si>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</si>
  <si>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</si>
  <si>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</si>
  <si>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</si>
  <si>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</si>
  <si>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</si>
  <si>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</si>
  <si>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</si>
  <si>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</si>
  <si>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</si>
  <si>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</si>
  <si>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</si>
  <si>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</si>
  <si>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</si>
  <si>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</si>
  <si>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</si>
  <si>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</si>
  <si>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</si>
  <si>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</si>
  <si>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</si>
  <si>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</si>
  <si>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</si>
  <si>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</si>
  <si>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</si>
  <si>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</si>
  <si>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</si>
  <si>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</si>
  <si>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</si>
  <si>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</si>
  <si>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</si>
  <si>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</si>
  <si>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</si>
  <si>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</si>
  <si>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</si>
  <si>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</si>
  <si>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</si>
  <si>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</si>
  <si>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</si>
  <si>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</si>
  <si>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</si>
  <si>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</si>
  <si>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</si>
  <si>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</si>
  <si>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</si>
  <si>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</si>
  <si>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</si>
  <si>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</si>
  <si>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</si>
  <si>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</si>
  <si>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</si>
  <si>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</si>
  <si>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</si>
  <si>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</si>
  <si>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</si>
  <si>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</si>
  <si>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</si>
  <si>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</si>
  <si>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</si>
  <si>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</si>
  <si>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</si>
  <si>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</si>
  <si>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</si>
  <si>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</si>
  <si>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</si>
  <si>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</si>
  <si>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</si>
  <si>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</si>
  <si>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</si>
  <si>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</si>
  <si>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</si>
  <si>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</si>
  <si>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</si>
  <si>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</si>
  <si>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</si>
  <si>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</si>
  <si>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</si>
  <si>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</si>
  <si>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</si>
  <si>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</si>
  <si>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</si>
  <si>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</si>
  <si>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</si>
  <si>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</si>
  <si>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</si>
  <si>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</si>
  <si>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</si>
  <si>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</si>
  <si>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</si>
  <si>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</si>
  <si>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</si>
  <si>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</si>
  <si>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</si>
  <si>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</si>
  <si>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</si>
  <si>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</si>
  <si>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</si>
  <si>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</si>
  <si>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</si>
  <si>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</si>
  <si>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</si>
  <si>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</si>
  <si>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</si>
  <si>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</si>
  <si>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</si>
  <si>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</si>
  <si>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</si>
  <si>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</si>
  <si>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</si>
  <si>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</si>
  <si>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</si>
  <si>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</si>
  <si>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</si>
  <si>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</si>
  <si>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</si>
  <si>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</si>
  <si>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</si>
  <si>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</si>
  <si>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</si>
  <si>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</si>
  <si>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</si>
  <si>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</si>
  <si>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</si>
  <si>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</si>
  <si>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</si>
  <si>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</si>
  <si>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</si>
  <si>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</si>
  <si>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</si>
  <si>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</si>
  <si>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</si>
  <si>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</si>
  <si>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</si>
  <si>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</si>
  <si>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</si>
  <si>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</si>
  <si>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</si>
  <si>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</si>
  <si>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</si>
  <si>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</si>
  <si>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</si>
  <si>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</si>
  <si>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</si>
  <si>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</si>
  <si>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</si>
  <si>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</si>
  <si>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</si>
  <si>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</si>
  <si>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</si>
  <si>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</si>
  <si>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</si>
  <si>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</si>
  <si>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</si>
  <si>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</si>
  <si>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</si>
  <si>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</si>
  <si>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</si>
  <si>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</si>
  <si>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</si>
  <si>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</si>
  <si>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</si>
  <si>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</si>
  <si>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</si>
  <si>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</si>
  <si>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</si>
  <si>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</si>
  <si>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</si>
  <si>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</si>
  <si>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</si>
  <si>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</si>
  <si>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</si>
  <si>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</si>
  <si>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</si>
  <si>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</si>
  <si>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</si>
  <si>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</si>
  <si>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</si>
  <si>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</si>
  <si>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</si>
  <si>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</si>
  <si>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</si>
  <si>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</si>
  <si>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</si>
  <si>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</si>
  <si>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</si>
  <si>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</si>
  <si>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</si>
  <si>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</si>
  <si>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</si>
  <si>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</si>
  <si>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</si>
  <si>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</si>
  <si>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</si>
  <si>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</si>
  <si>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</si>
  <si>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</si>
  <si>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</si>
  <si>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</si>
  <si>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</si>
  <si>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</si>
  <si>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</si>
  <si>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</si>
  <si>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</si>
  <si>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</si>
  <si>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</si>
  <si>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</si>
  <si>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</si>
  <si>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</si>
  <si>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</si>
  <si>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</si>
  <si>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</si>
  <si>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</si>
  <si>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</si>
  <si>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</si>
  <si>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</si>
  <si>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</si>
  <si>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</si>
  <si>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</si>
  <si>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</si>
  <si>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</si>
  <si>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</si>
  <si>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</si>
  <si>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</si>
  <si>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</si>
  <si>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</si>
  <si>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</si>
  <si>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</si>
  <si>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</si>
  <si>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</si>
  <si>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</si>
  <si>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</si>
  <si>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</si>
  <si>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</si>
  <si>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</si>
  <si>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</si>
  <si>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</si>
  <si>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</si>
  <si>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</si>
  <si>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</si>
  <si>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</si>
  <si>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</si>
  <si>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</si>
  <si>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</si>
  <si>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</si>
  <si>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</si>
  <si>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</si>
  <si>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</si>
  <si>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</si>
  <si>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</si>
  <si>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</si>
  <si>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</si>
  <si>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</si>
  <si>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</si>
  <si>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</si>
  <si>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</si>
  <si>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</si>
  <si>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</si>
  <si>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</si>
  <si>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</si>
  <si>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</si>
  <si>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</si>
  <si>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</si>
  <si>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</si>
  <si>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</si>
  <si>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</si>
  <si>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</si>
  <si>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</si>
  <si>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</si>
  <si>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</si>
  <si>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</si>
  <si>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</si>
  <si>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</si>
  <si>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</si>
  <si>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</si>
  <si>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</si>
  <si>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</si>
  <si>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</si>
  <si>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</si>
  <si>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</si>
  <si>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</si>
  <si>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</si>
  <si>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</si>
  <si>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</si>
  <si>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</si>
  <si>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</si>
  <si>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</si>
  <si>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</si>
  <si>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</si>
  <si>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</si>
  <si>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</si>
  <si>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</si>
  <si>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</si>
  <si>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</si>
  <si>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</si>
  <si>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</si>
  <si>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</si>
  <si>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</si>
  <si>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</si>
  <si>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</si>
  <si>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</si>
  <si>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</si>
  <si>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</si>
  <si>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</si>
  <si>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</si>
  <si>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</si>
  <si>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</si>
  <si>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</si>
  <si>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</si>
  <si>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</si>
  <si>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</si>
  <si>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</si>
  <si>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</si>
  <si>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</si>
  <si>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</si>
  <si>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</si>
  <si>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</si>
  <si>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</si>
  <si>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</si>
  <si>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</si>
  <si>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</si>
  <si>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</si>
  <si>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</si>
  <si>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</si>
  <si>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</si>
  <si>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</si>
  <si>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</si>
  <si>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</si>
  <si>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</si>
  <si>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</si>
  <si>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</si>
  <si>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</si>
  <si>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</si>
  <si>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</si>
  <si>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</si>
  <si>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</si>
  <si>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</si>
  <si>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</si>
  <si>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</si>
  <si>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</si>
  <si>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</si>
  <si>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</si>
  <si>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</si>
  <si>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</si>
  <si>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</si>
  <si>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</si>
  <si>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</si>
  <si>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</si>
  <si>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</si>
  <si>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</si>
  <si>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</si>
  <si>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</si>
  <si>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</si>
  <si>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</si>
  <si>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</si>
  <si>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</si>
  <si>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</si>
  <si>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</si>
  <si>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</si>
  <si>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</si>
  <si>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</si>
  <si>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</si>
  <si>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</si>
  <si>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</si>
  <si>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</si>
  <si>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</si>
  <si>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</si>
  <si>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</si>
  <si>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</si>
  <si>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</si>
  <si>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</si>
  <si>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</si>
  <si>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</si>
  <si>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</si>
  <si>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</si>
  <si>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</si>
  <si>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</si>
  <si>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</si>
  <si>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</si>
  <si>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</si>
  <si>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</si>
  <si>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</si>
  <si>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</si>
  <si>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</si>
  <si>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</si>
  <si>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</si>
  <si>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</si>
  <si>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</si>
  <si>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</si>
  <si>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</si>
  <si>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</si>
  <si>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</si>
  <si>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</si>
  <si>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</si>
  <si>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</si>
  <si>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</si>
  <si>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</si>
  <si>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</si>
  <si>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</si>
  <si>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</si>
  <si>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</si>
  <si>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</si>
  <si>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</si>
  <si>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</si>
  <si>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</si>
  <si>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</si>
  <si>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</si>
  <si>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</si>
  <si>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</si>
  <si>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</si>
  <si>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</si>
  <si>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</si>
  <si>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</si>
  <si>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</si>
  <si>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</si>
  <si>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</si>
  <si>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</si>
  <si>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</si>
  <si>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</si>
  <si>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</si>
  <si>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</si>
  <si>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</si>
  <si>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</si>
  <si>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</si>
  <si>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</si>
  <si>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</si>
  <si>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</si>
  <si>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</si>
  <si>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</si>
  <si>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</si>
  <si>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</si>
  <si>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</si>
  <si>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</si>
  <si>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</si>
  <si>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</si>
  <si>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</si>
  <si>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</si>
  <si>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</si>
  <si>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</si>
  <si>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</si>
  <si>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</si>
  <si>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</si>
  <si>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</si>
  <si>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</si>
  <si>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</si>
  <si>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</si>
  <si>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</si>
  <si>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</si>
  <si>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</si>
  <si>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</si>
  <si>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</si>
  <si>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</si>
  <si>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</si>
  <si>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</si>
  <si>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</si>
  <si>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</si>
  <si>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</si>
  <si>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</si>
  <si>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</si>
  <si>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</si>
  <si>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</si>
  <si>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</si>
  <si>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</si>
  <si>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</si>
  <si>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</si>
  <si>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</si>
  <si>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</si>
  <si>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</si>
  <si>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</si>
  <si>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</si>
  <si>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</si>
  <si>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</si>
  <si>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</si>
  <si>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</si>
  <si>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</si>
  <si>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</si>
  <si>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</si>
  <si>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</si>
  <si>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</si>
  <si>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</si>
  <si>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</si>
  <si>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</si>
  <si>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</si>
  <si>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</si>
  <si>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</si>
  <si>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</si>
  <si>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</si>
  <si>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</si>
  <si>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</si>
  <si>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</si>
  <si>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</si>
  <si>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</si>
  <si>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</si>
  <si>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</si>
  <si>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</si>
  <si>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</si>
  <si>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</si>
  <si>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</si>
  <si>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</si>
  <si>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</si>
  <si>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</si>
  <si>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</si>
  <si>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</si>
  <si>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</si>
  <si>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</si>
  <si>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</si>
  <si>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</si>
  <si>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</si>
  <si>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</si>
  <si>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</si>
  <si>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</si>
  <si>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</si>
  <si>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</si>
  <si>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</si>
  <si>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</si>
  <si>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</si>
  <si>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</si>
  <si>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</si>
  <si>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</si>
  <si>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</si>
  <si>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</si>
  <si>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</si>
  <si>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</si>
  <si>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</si>
  <si>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</si>
  <si>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</si>
  <si>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</si>
  <si>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</si>
  <si>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</si>
  <si>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</si>
  <si>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</si>
  <si>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</si>
  <si>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</si>
  <si>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</si>
  <si>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</si>
  <si>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</si>
  <si>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</si>
  <si>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</si>
  <si>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</si>
  <si>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</si>
  <si>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</si>
  <si>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</si>
  <si>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</si>
  <si>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</si>
  <si>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</si>
  <si>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</si>
  <si>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</si>
  <si>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</si>
  <si>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</si>
  <si>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</si>
  <si>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</si>
  <si>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</si>
  <si>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</si>
  <si>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</si>
  <si>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</si>
  <si>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</si>
  <si>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</si>
  <si>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</si>
  <si>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</si>
  <si>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</si>
  <si>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</si>
  <si>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</si>
  <si>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</si>
  <si>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</si>
  <si>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</si>
  <si>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</si>
  <si>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</si>
  <si>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</si>
  <si>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</si>
  <si>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</si>
  <si>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</si>
  <si>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</si>
  <si>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</si>
  <si>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</si>
  <si>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</si>
  <si>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</si>
  <si>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</si>
  <si>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</si>
  <si>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</si>
  <si>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</si>
  <si>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</si>
  <si>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</si>
  <si>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</si>
  <si>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</si>
  <si>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</si>
  <si>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</si>
  <si>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</si>
  <si>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</si>
  <si>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</si>
  <si>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</si>
  <si>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</si>
  <si>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</si>
  <si>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</si>
  <si>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</si>
  <si>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</si>
  <si>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</si>
  <si>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</si>
  <si>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</si>
  <si>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</si>
  <si>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</si>
  <si>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</si>
  <si>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</si>
  <si>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</si>
  <si>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</si>
  <si>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</si>
  <si>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</si>
  <si>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</si>
  <si>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</si>
  <si>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</si>
  <si>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</si>
  <si>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</si>
  <si>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</si>
  <si>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</si>
  <si>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</si>
  <si>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</si>
  <si>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</si>
  <si>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</si>
  <si>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</si>
  <si>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</si>
  <si>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</si>
  <si>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</si>
  <si>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</si>
  <si>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</si>
  <si>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</si>
  <si>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</si>
  <si>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</si>
  <si>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</si>
  <si>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</si>
  <si>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</si>
  <si>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</si>
  <si>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</si>
  <si>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</si>
  <si>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</si>
  <si>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</si>
  <si>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</si>
  <si>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</si>
  <si>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</si>
  <si>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</si>
  <si>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</si>
  <si>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</si>
  <si>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</si>
  <si>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</si>
  <si>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</si>
  <si>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</si>
  <si>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</si>
  <si>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</si>
  <si>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</si>
  <si>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</si>
  <si>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</si>
  <si>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</si>
  <si>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</si>
  <si>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</si>
  <si>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</si>
  <si>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</si>
  <si>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</si>
  <si>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</si>
  <si>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</si>
  <si>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</si>
  <si>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</si>
  <si>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</si>
  <si>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</si>
  <si>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</si>
  <si>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</si>
  <si>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</si>
  <si>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</si>
  <si>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</si>
  <si>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</si>
  <si>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</si>
  <si>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</si>
  <si>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</si>
  <si>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</si>
  <si>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</si>
  <si>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</si>
  <si>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</si>
  <si>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</si>
  <si>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</si>
  <si>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</si>
  <si>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</si>
  <si>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</si>
  <si>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</si>
  <si>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</si>
  <si>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</si>
  <si>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</si>
  <si>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</si>
  <si>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</si>
  <si>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</si>
  <si>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</si>
  <si>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</si>
  <si>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</si>
  <si>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</si>
  <si>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</si>
  <si>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</si>
  <si>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</si>
  <si>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</si>
  <si>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</si>
  <si>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</si>
  <si>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</si>
  <si>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</si>
  <si>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</si>
  <si>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</si>
  <si>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</si>
  <si>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</si>
  <si>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</si>
  <si>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</si>
  <si>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</si>
  <si>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</si>
  <si>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</si>
  <si>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</si>
  <si>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</si>
  <si>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</si>
  <si>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</si>
  <si>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</si>
  <si>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</si>
  <si>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</si>
  <si>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</si>
  <si>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</si>
  <si>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</si>
  <si>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</si>
  <si>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</si>
  <si>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</si>
  <si>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</si>
  <si>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</si>
  <si>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</si>
  <si>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</si>
  <si>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</si>
  <si>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</si>
  <si>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</si>
  <si>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</si>
  <si>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</si>
  <si>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</si>
  <si>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</si>
  <si>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</si>
  <si>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</si>
  <si>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</si>
  <si>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</si>
  <si>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</si>
  <si>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</si>
  <si>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</si>
  <si>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</si>
  <si>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</si>
  <si>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</si>
  <si>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</si>
  <si>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</si>
  <si>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</si>
  <si>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</si>
  <si>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</si>
  <si>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</si>
  <si>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</si>
  <si>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</si>
  <si>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</si>
  <si>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</si>
  <si>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</si>
  <si>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</si>
  <si>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</si>
  <si>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</si>
  <si>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</si>
  <si>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</si>
  <si>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</si>
  <si>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</si>
  <si>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</si>
  <si>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</si>
  <si>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</si>
  <si>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</si>
  <si>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</si>
  <si>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</si>
  <si>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</si>
  <si>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</si>
  <si>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</si>
  <si>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</si>
  <si>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</si>
  <si>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</si>
  <si>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</si>
  <si>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</si>
  <si>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</si>
  <si>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</si>
  <si>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</si>
  <si>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</si>
  <si>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</si>
  <si>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</si>
  <si>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</si>
  <si>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</si>
  <si>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</si>
  <si>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</si>
  <si>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</si>
  <si>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</si>
  <si>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</si>
  <si>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</si>
  <si>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</si>
  <si>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</si>
  <si>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</si>
  <si>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</si>
  <si>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</si>
  <si>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</si>
  <si>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</si>
  <si>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</si>
  <si>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</si>
  <si>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</si>
  <si>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</si>
  <si>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</si>
  <si>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</si>
  <si>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</si>
  <si>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</si>
  <si>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</si>
  <si>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</si>
  <si>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</si>
  <si>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</si>
  <si>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</si>
  <si>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</si>
  <si>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</si>
  <si>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</si>
  <si>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</si>
  <si>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</si>
  <si>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</si>
  <si>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</si>
  <si>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</si>
  <si>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</si>
  <si>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</si>
  <si>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</si>
  <si>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</si>
  <si>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</si>
  <si>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</si>
  <si>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</si>
  <si>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</si>
  <si>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</si>
  <si>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</si>
  <si>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</si>
  <si>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</si>
  <si>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</si>
  <si>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</si>
  <si>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</si>
  <si>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</si>
  <si>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</si>
  <si>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</si>
  <si>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</si>
  <si>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</si>
  <si>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</si>
  <si>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</si>
  <si>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</si>
  <si>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</si>
  <si>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</si>
  <si>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</si>
  <si>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</si>
  <si>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</si>
  <si>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</si>
  <si>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</si>
  <si>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</si>
  <si>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</si>
  <si>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</si>
  <si>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</si>
  <si>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</si>
  <si>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</si>
  <si>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</si>
  <si>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</si>
  <si>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</si>
  <si>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</si>
  <si>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</si>
  <si>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</si>
  <si>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</si>
  <si>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</si>
  <si>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</si>
  <si>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</si>
  <si>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</si>
  <si>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</si>
  <si>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</si>
  <si>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</si>
  <si>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</si>
  <si>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</si>
  <si>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</si>
  <si>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</si>
  <si>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</si>
  <si>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</si>
  <si>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</si>
  <si>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</si>
  <si>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</si>
  <si>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</si>
  <si>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</si>
  <si>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</si>
  <si>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</si>
  <si>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</si>
  <si>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</si>
  <si>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</si>
  <si>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</si>
  <si>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</si>
  <si>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</si>
  <si>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</si>
  <si>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</si>
  <si>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</si>
  <si>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</si>
  <si>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</si>
  <si>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</si>
  <si>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</si>
  <si>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</si>
  <si>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</si>
  <si>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</si>
  <si>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</si>
  <si>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</si>
  <si>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</si>
  <si>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</si>
  <si>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</si>
  <si>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</si>
  <si>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</si>
  <si>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</si>
  <si>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</si>
  <si>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</si>
  <si>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</si>
  <si>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</si>
  <si>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</si>
  <si>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</si>
  <si>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</si>
  <si>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</si>
  <si>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</si>
  <si>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</si>
  <si>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</si>
  <si>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</si>
  <si>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</si>
  <si>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</si>
  <si>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</si>
  <si>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</si>
  <si>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</si>
  <si>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</si>
  <si>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</si>
  <si>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</si>
  <si>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</si>
  <si>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</si>
  <si>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</si>
  <si>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</si>
  <si>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</si>
  <si>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</si>
  <si>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</si>
  <si>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</si>
  <si>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</si>
  <si>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</si>
  <si>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</si>
  <si>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</si>
  <si>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</si>
  <si>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</si>
  <si>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</si>
  <si>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</si>
  <si>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</si>
  <si>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</si>
  <si>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</si>
  <si>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</si>
  <si>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</si>
  <si>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</si>
  <si>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</si>
  <si>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</si>
  <si>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</si>
  <si>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</si>
  <si>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</si>
  <si>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</si>
  <si>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</si>
  <si>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</si>
  <si>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</si>
  <si>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</si>
  <si>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</si>
  <si>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</si>
  <si>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</si>
  <si>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</si>
  <si>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</si>
  <si>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</si>
  <si>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</si>
  <si>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</si>
  <si>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</si>
  <si>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</si>
  <si>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</si>
  <si>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</si>
  <si>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</si>
  <si>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</si>
  <si>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</si>
  <si>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</si>
  <si>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</si>
  <si>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</si>
  <si>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</si>
  <si>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</si>
  <si>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</si>
  <si>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</si>
  <si>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</si>
  <si>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</si>
  <si>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</si>
  <si>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</si>
  <si>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</si>
  <si>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</si>
  <si>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</si>
  <si>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</si>
  <si>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</si>
  <si>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</si>
  <si>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</si>
  <si>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</si>
  <si>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</si>
  <si>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</si>
  <si>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</si>
  <si>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</si>
  <si>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</si>
  <si>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</si>
  <si>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</si>
  <si>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</si>
  <si>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</si>
  <si>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</si>
  <si>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</si>
  <si>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</si>
  <si>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</si>
  <si>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</si>
  <si>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</si>
  <si>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</si>
  <si>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</si>
  <si>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</si>
  <si>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</si>
  <si>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</si>
  <si>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</si>
  <si>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</si>
  <si>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</si>
  <si>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</si>
  <si>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</si>
  <si>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</si>
  <si>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</si>
  <si>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</si>
  <si>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</si>
  <si>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</si>
  <si>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</si>
  <si>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</si>
  <si>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</si>
  <si>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</si>
  <si>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</si>
  <si>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</si>
  <si>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</si>
  <si>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</si>
  <si>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</si>
  <si>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</si>
  <si>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</si>
  <si>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</si>
  <si>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</si>
  <si>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</si>
  <si>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</si>
  <si>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</si>
  <si>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</si>
  <si>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</si>
  <si>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</si>
  <si>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</si>
  <si>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</si>
  <si>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</si>
  <si>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</si>
  <si>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</si>
  <si>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</si>
  <si>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</si>
  <si>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</si>
  <si>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</si>
  <si>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</si>
  <si>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</si>
  <si>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</si>
  <si>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</si>
  <si>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</si>
  <si>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</si>
  <si>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</si>
  <si>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</si>
  <si>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</si>
  <si>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</si>
  <si>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</si>
  <si>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</si>
  <si>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</si>
  <si>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</si>
  <si>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</si>
  <si>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</si>
  <si>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</si>
  <si>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</si>
  <si>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</si>
  <si>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</si>
  <si>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</si>
  <si>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</si>
  <si>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</si>
  <si>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</si>
  <si>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</si>
  <si>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</si>
  <si>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</si>
  <si>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</si>
  <si>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</si>
  <si>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</si>
  <si>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</si>
  <si>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</si>
  <si>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</si>
  <si>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</si>
  <si>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</si>
  <si>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</si>
  <si>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</si>
  <si>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</si>
  <si>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</si>
  <si>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</si>
  <si>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</si>
  <si>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</si>
  <si>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</si>
  <si>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</si>
  <si>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</si>
  <si>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</si>
  <si>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</si>
  <si>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</si>
  <si>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</si>
  <si>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</si>
  <si>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</si>
  <si>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</si>
  <si>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</si>
  <si>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</si>
  <si>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</si>
  <si>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</si>
  <si>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</si>
  <si>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</si>
  <si>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</si>
  <si>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</si>
  <si>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</si>
  <si>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</si>
  <si>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</si>
  <si>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</si>
  <si>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</si>
  <si>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</si>
  <si>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</si>
  <si>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</si>
  <si>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</si>
  <si>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</si>
  <si>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</si>
  <si>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</si>
  <si>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</si>
  <si>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</si>
  <si>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</si>
  <si>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</si>
  <si>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</si>
  <si>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</si>
  <si>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</si>
  <si>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</si>
  <si>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</si>
  <si>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</si>
  <si>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</si>
  <si>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</si>
  <si>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</si>
  <si>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</si>
  <si>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</si>
  <si>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</si>
  <si>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</si>
  <si>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</si>
  <si>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</si>
  <si>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</si>
  <si>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</si>
  <si>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</si>
  <si>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</si>
  <si>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</si>
  <si>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</si>
  <si>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</si>
  <si>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</si>
  <si>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</si>
  <si>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</si>
  <si>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</si>
  <si>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</si>
  <si>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</si>
  <si>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</si>
  <si>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</si>
  <si>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</si>
  <si>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</si>
  <si>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</si>
  <si>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</si>
  <si>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</si>
  <si>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</si>
  <si>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</si>
  <si>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</si>
  <si>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</si>
  <si>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</si>
  <si>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</si>
  <si>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</si>
  <si>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</si>
  <si>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</si>
  <si>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</si>
  <si>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</si>
  <si>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</si>
  <si>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</si>
  <si>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</si>
  <si>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</si>
  <si>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</si>
  <si>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</si>
  <si>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</si>
  <si>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</si>
  <si>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</si>
  <si>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</si>
  <si>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</si>
  <si>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</si>
  <si>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</si>
  <si>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</si>
  <si>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</si>
  <si>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</si>
  <si>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</si>
  <si>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</si>
  <si>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</si>
  <si>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</si>
  <si>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</si>
  <si>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</si>
  <si>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</si>
  <si>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</si>
  <si>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</si>
  <si>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</si>
  <si>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</si>
  <si>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</si>
  <si>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</si>
  <si>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</si>
  <si>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</si>
  <si>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</si>
  <si>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</si>
  <si>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</si>
  <si>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</si>
  <si>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</si>
  <si>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</si>
  <si>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</si>
  <si>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</si>
  <si>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</si>
  <si>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</si>
  <si>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</si>
  <si>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</si>
  <si>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</si>
  <si>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</si>
  <si>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</si>
  <si>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</si>
  <si>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</si>
  <si>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</si>
  <si>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</si>
  <si>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</si>
  <si>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</si>
  <si>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</si>
  <si>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</si>
  <si>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</si>
  <si>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</si>
  <si>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</si>
  <si>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</si>
  <si>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</si>
  <si>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</si>
  <si>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</si>
  <si>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</si>
  <si>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</si>
  <si>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</si>
  <si>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</si>
  <si>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</si>
  <si>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</si>
  <si>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</si>
  <si>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</si>
  <si>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</si>
  <si>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</si>
  <si>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</si>
  <si>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</si>
  <si>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</si>
  <si>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</si>
  <si>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</si>
  <si>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</si>
  <si>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</si>
  <si>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</si>
  <si>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</si>
  <si>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</si>
  <si>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</si>
  <si>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</si>
  <si>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</si>
  <si>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</si>
  <si>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</si>
  <si>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</si>
  <si>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</si>
  <si>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</si>
  <si>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</si>
  <si>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</si>
  <si>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</si>
  <si>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</si>
  <si>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</si>
  <si>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</si>
  <si>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</si>
  <si>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</si>
  <si>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</si>
  <si>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</si>
  <si>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</si>
  <si>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</si>
  <si>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</si>
  <si>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</si>
  <si>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</si>
  <si>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</si>
  <si>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</si>
  <si>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</si>
  <si>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</si>
  <si>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</si>
  <si>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</si>
  <si>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</si>
  <si>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</si>
  <si>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</si>
  <si>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</si>
  <si>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</si>
  <si>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</si>
  <si>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</si>
  <si>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</si>
  <si>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</si>
  <si>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</si>
  <si>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</si>
  <si>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</si>
  <si>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</si>
  <si>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</si>
  <si>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</si>
  <si>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</si>
  <si>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</si>
  <si>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</si>
  <si>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</si>
  <si>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</si>
  <si>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</si>
  <si>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</si>
  <si>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</si>
  <si>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</si>
  <si>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</si>
  <si>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</si>
  <si>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</si>
  <si>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</si>
  <si>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</si>
  <si>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</si>
  <si>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</si>
  <si>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</si>
  <si>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</si>
  <si>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</si>
  <si>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</si>
  <si>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</si>
  <si>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</si>
  <si>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</si>
  <si>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</si>
  <si>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</si>
  <si>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</si>
  <si>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</si>
  <si>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</si>
  <si>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</si>
  <si>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</si>
  <si>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</si>
  <si>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</si>
  <si>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</si>
  <si>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</si>
  <si>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</si>
  <si>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</si>
  <si>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</si>
  <si>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</si>
  <si>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</si>
  <si>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</si>
  <si>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</si>
  <si>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</si>
  <si>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</si>
  <si>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</si>
  <si>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</si>
  <si>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</si>
  <si>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</si>
  <si>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</si>
  <si>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</si>
  <si>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</si>
  <si>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</si>
  <si>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</si>
  <si>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</si>
  <si>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</si>
  <si>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</si>
  <si>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</si>
  <si>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</si>
  <si>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</si>
  <si>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</si>
  <si>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</si>
  <si>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</si>
  <si>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</si>
  <si>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</si>
  <si>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</si>
  <si>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</si>
  <si>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</si>
  <si>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</si>
  <si>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</si>
  <si>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</si>
  <si>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</si>
  <si>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</si>
  <si>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</si>
  <si>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</si>
  <si>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</si>
  <si>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</si>
  <si>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</si>
  <si>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</si>
  <si>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</si>
  <si>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</si>
  <si>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</si>
  <si>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</si>
  <si>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</si>
  <si>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</si>
  <si>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</si>
  <si>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</si>
  <si>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</si>
  <si>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</si>
  <si>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</si>
  <si>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</si>
  <si>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</si>
  <si>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</si>
  <si>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</si>
  <si>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</si>
  <si>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</si>
  <si>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</si>
  <si>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</si>
  <si>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</si>
  <si>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</si>
  <si>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</si>
  <si>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</si>
  <si>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</si>
  <si>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</si>
  <si>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</si>
  <si>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</si>
  <si>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</si>
  <si>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</si>
  <si>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</si>
  <si>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</si>
  <si>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</si>
  <si>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</si>
  <si>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</si>
  <si>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</si>
  <si>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</si>
  <si>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</si>
  <si>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</si>
  <si>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</si>
  <si>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</si>
  <si>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</si>
  <si>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</si>
  <si>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</si>
  <si>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</si>
  <si>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</si>
  <si>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</si>
  <si>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</si>
  <si>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</si>
  <si>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</si>
  <si>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</si>
  <si>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</si>
  <si>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</si>
  <si>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</si>
  <si>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</si>
  <si>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</si>
  <si>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</si>
  <si>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</si>
  <si>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</si>
  <si>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</si>
  <si>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</si>
  <si>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</si>
  <si>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</si>
  <si>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</si>
  <si>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</si>
  <si>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</si>
  <si>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</si>
  <si>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</si>
  <si>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</si>
  <si>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</si>
  <si>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</si>
  <si>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</si>
  <si>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</si>
  <si>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</si>
  <si>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</si>
  <si>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</si>
  <si>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</si>
  <si>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</si>
  <si>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</si>
  <si>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</si>
  <si>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</si>
  <si>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</si>
  <si>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</si>
  <si>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</si>
  <si>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</si>
  <si>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</si>
  <si>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</si>
  <si>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</si>
  <si>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</si>
  <si>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</si>
  <si>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</si>
  <si>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</si>
  <si>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</si>
  <si>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</si>
  <si>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</si>
  <si>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</si>
  <si>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</si>
  <si>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</si>
  <si>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</si>
  <si>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</si>
  <si>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</si>
  <si>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</si>
  <si>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</si>
  <si>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</si>
  <si>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</si>
  <si>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</si>
  <si>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</si>
  <si>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</si>
  <si>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</si>
  <si>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</si>
  <si>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</si>
  <si>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</si>
  <si>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</si>
  <si>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</si>
  <si>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</si>
  <si>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</si>
  <si>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</si>
  <si>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</si>
  <si>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</si>
  <si>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</si>
  <si>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</si>
  <si>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</si>
  <si>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</si>
  <si>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</si>
  <si>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</si>
  <si>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</si>
  <si>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</si>
  <si>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</si>
  <si>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</si>
  <si>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</si>
  <si>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</si>
  <si>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</si>
  <si>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</si>
  <si>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</si>
  <si>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</si>
  <si>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</si>
  <si>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</si>
  <si>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</si>
  <si>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</si>
  <si>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</si>
  <si>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</si>
  <si>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</si>
  <si>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</si>
  <si>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</si>
  <si>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</si>
  <si>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</si>
  <si>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</si>
  <si>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</si>
  <si>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</si>
  <si>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</si>
  <si>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</si>
  <si>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</si>
  <si>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</si>
  <si>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</si>
  <si>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</si>
  <si>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</si>
  <si>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</si>
  <si>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</si>
  <si>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</si>
  <si>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</si>
  <si>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</si>
  <si>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</si>
  <si>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</si>
  <si>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</si>
  <si>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</si>
  <si>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</si>
  <si>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</si>
  <si>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</si>
  <si>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</si>
  <si>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</si>
  <si>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</si>
  <si>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</si>
  <si>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</si>
  <si>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</si>
  <si>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</si>
  <si>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</si>
  <si>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</si>
  <si>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</si>
  <si>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</si>
  <si>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</si>
  <si>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</si>
  <si>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</si>
  <si>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</si>
  <si>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</si>
  <si>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</si>
  <si>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</si>
  <si>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</si>
  <si>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</si>
  <si>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</si>
  <si>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</si>
  <si>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</si>
  <si>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</si>
  <si>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</si>
  <si>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</si>
  <si>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</si>
  <si>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</si>
  <si>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</si>
  <si>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</si>
  <si>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</si>
  <si>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</si>
  <si>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</si>
  <si>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</si>
  <si>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</si>
  <si>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</si>
  <si>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</si>
  <si>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</si>
  <si>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</si>
  <si>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</si>
  <si>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</si>
  <si>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</si>
  <si>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</si>
  <si>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</si>
  <si>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</si>
  <si>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</si>
  <si>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</si>
  <si>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</si>
  <si>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</si>
  <si>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</si>
  <si>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</si>
  <si>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</si>
  <si>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</si>
  <si>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</si>
  <si>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</si>
  <si>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</si>
  <si>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</si>
  <si>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</si>
  <si>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</si>
  <si>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</si>
  <si>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</si>
  <si>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</si>
  <si>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</si>
  <si>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</si>
  <si>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</si>
  <si>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</si>
  <si>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</si>
  <si>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</si>
  <si>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</si>
  <si>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</si>
  <si>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</si>
  <si>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</si>
  <si>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</si>
  <si>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</si>
  <si>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</si>
  <si>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</si>
  <si>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</si>
  <si>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</si>
  <si>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</si>
  <si>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</si>
  <si>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</si>
  <si>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</si>
  <si>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</si>
  <si>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</si>
  <si>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</si>
  <si>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</si>
  <si>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</si>
  <si>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</si>
  <si>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</si>
  <si>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</si>
  <si>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</si>
  <si>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</si>
  <si>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</si>
  <si>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</si>
  <si>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</si>
  <si>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</si>
  <si>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</si>
  <si>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</si>
  <si>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</si>
  <si>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</si>
  <si>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</si>
  <si>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</si>
  <si>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</si>
  <si>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</si>
  <si>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</si>
  <si>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</si>
  <si>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</si>
  <si>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</si>
  <si>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</si>
  <si>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</si>
  <si>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</si>
  <si>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</si>
  <si>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</si>
  <si>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</si>
  <si>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</si>
  <si>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</si>
  <si>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</si>
  <si>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</si>
  <si>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</si>
  <si>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</si>
  <si>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</si>
  <si>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</si>
  <si>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</si>
  <si>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</si>
  <si>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</si>
  <si>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</si>
  <si>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</si>
  <si>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</si>
  <si>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</si>
  <si>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</si>
  <si>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</si>
  <si>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</si>
  <si>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</si>
  <si>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</si>
  <si>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</si>
  <si>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</si>
  <si>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</si>
  <si>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</si>
  <si>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</si>
  <si>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</si>
  <si>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</si>
  <si>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</si>
  <si>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</si>
  <si>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</si>
  <si>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</si>
  <si>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</si>
  <si>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</si>
  <si>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</si>
  <si>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</si>
  <si>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</si>
  <si>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</si>
  <si>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</si>
  <si>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</si>
  <si>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</si>
  <si>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</si>
  <si>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</si>
  <si>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</si>
  <si>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</si>
  <si>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</si>
  <si>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</si>
  <si>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</si>
  <si>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</si>
  <si>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</si>
  <si>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</si>
  <si>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</si>
  <si>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</si>
  <si>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</si>
  <si>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</si>
  <si>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</si>
  <si>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</si>
  <si>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</si>
  <si>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</si>
  <si>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</si>
  <si>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</si>
  <si>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</si>
  <si>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</si>
  <si>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</si>
  <si>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</si>
  <si>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</si>
  <si>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</si>
  <si>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</si>
  <si>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</si>
  <si>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</si>
  <si>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</si>
  <si>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</si>
  <si>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</si>
  <si>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</si>
  <si>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</si>
  <si>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</si>
  <si>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</si>
  <si>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</si>
  <si>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</si>
  <si>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</si>
  <si>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</si>
  <si>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</si>
  <si>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</si>
  <si>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</si>
  <si>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</si>
  <si>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</si>
  <si>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</si>
  <si>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</si>
  <si>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</si>
  <si>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</si>
  <si>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</si>
  <si>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</si>
  <si>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</si>
  <si>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</si>
  <si>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</si>
  <si>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</si>
  <si>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</si>
  <si>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</si>
  <si>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</si>
  <si>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</si>
  <si>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</si>
  <si>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</si>
  <si>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</si>
  <si>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</si>
  <si>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</si>
  <si>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</si>
  <si>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</si>
  <si>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</si>
  <si>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</si>
  <si>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</si>
  <si>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</si>
  <si>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</si>
  <si>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</si>
  <si>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</si>
  <si>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</si>
  <si>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</si>
  <si>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</si>
  <si>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</si>
  <si>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</si>
  <si>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</si>
  <si>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</si>
  <si>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</si>
  <si>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</si>
  <si>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</si>
  <si>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</si>
  <si>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</si>
  <si>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</si>
  <si>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</si>
  <si>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</si>
  <si>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</si>
  <si>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</si>
  <si>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</si>
  <si>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</si>
  <si>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</si>
  <si>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</si>
  <si>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</si>
  <si>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</si>
  <si>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</si>
  <si>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</si>
  <si>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</si>
  <si>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</si>
  <si>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</si>
  <si>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</si>
  <si>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</si>
  <si>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</si>
  <si>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</si>
  <si>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</si>
  <si>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</si>
  <si>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</si>
  <si>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</si>
  <si>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</si>
  <si>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</si>
  <si>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</si>
  <si>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</si>
  <si>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</si>
  <si>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</si>
  <si>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</si>
  <si>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</si>
  <si>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</si>
  <si>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</si>
  <si>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</si>
  <si>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</si>
  <si>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</si>
  <si>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</si>
  <si>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</si>
  <si>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</si>
  <si>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</si>
  <si>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</si>
  <si>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</si>
  <si>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</si>
  <si>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</si>
  <si>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</si>
  <si>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</si>
  <si>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</si>
  <si>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</si>
  <si>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</si>
  <si>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</si>
  <si>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</si>
  <si>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</si>
  <si>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</si>
  <si>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</si>
  <si>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</si>
  <si>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</si>
  <si>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</si>
  <si>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</si>
  <si>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</si>
  <si>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</si>
  <si>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</si>
  <si>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</si>
  <si>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</si>
  <si>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</si>
  <si>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</si>
  <si>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</si>
  <si>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</si>
  <si>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</si>
  <si>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</si>
  <si>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</si>
  <si>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</si>
  <si>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</si>
  <si>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</si>
  <si>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</si>
  <si>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</si>
  <si>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</si>
  <si>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</si>
  <si>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</si>
  <si>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</si>
  <si>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</si>
  <si>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</si>
  <si>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</si>
  <si>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</si>
  <si>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</si>
  <si>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</si>
  <si>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</si>
  <si>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</si>
  <si>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</si>
  <si>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</si>
  <si>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</si>
  <si>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</si>
  <si>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</si>
  <si>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</si>
  <si>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</si>
  <si>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</si>
  <si>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</si>
  <si>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</si>
  <si>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</si>
  <si>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</si>
  <si>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</si>
  <si>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</si>
  <si>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</si>
  <si>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</si>
  <si>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</si>
  <si>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</si>
  <si>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</si>
  <si>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</si>
  <si>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</si>
  <si>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</si>
  <si>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</si>
  <si>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</si>
  <si>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</si>
  <si>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</si>
  <si>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</si>
  <si>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</si>
  <si>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</si>
  <si>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</si>
  <si>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</si>
  <si>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</si>
  <si>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</si>
  <si>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</si>
  <si>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</si>
  <si>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</si>
  <si>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</si>
  <si>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</si>
  <si>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</si>
  <si>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</si>
  <si>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</si>
  <si>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</si>
  <si>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</si>
  <si>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</si>
  <si>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</si>
  <si>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</si>
  <si>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</si>
  <si>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</si>
  <si>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</si>
  <si>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</si>
  <si>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</si>
  <si>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</si>
  <si>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</si>
  <si>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</si>
  <si>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</si>
  <si>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</si>
  <si>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</si>
  <si>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</si>
  <si>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</si>
  <si>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</si>
  <si>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</si>
  <si>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</si>
  <si>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</si>
  <si>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</si>
  <si>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</si>
  <si>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</si>
  <si>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</si>
  <si>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</si>
  <si>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</si>
  <si>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</si>
  <si>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</si>
  <si>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</si>
  <si>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</si>
  <si>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</si>
  <si>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</si>
  <si>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</si>
  <si>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</si>
  <si>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</si>
  <si>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</si>
  <si>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</si>
  <si>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</si>
  <si>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</si>
  <si>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</si>
  <si>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</si>
  <si>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</si>
  <si>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</si>
  <si>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</si>
  <si>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</si>
  <si>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</si>
  <si>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</si>
  <si>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</si>
  <si>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</si>
  <si>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</si>
  <si>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</si>
  <si>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</si>
  <si>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</si>
  <si>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</si>
  <si>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</si>
  <si>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</si>
  <si>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</si>
  <si>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</si>
  <si>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</si>
  <si>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</si>
  <si>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</si>
  <si>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</si>
  <si>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</si>
  <si>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</si>
  <si>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</si>
  <si>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</si>
  <si>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</si>
  <si>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</si>
  <si>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</si>
  <si>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</si>
  <si>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</si>
  <si>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</si>
  <si>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</si>
  <si>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</si>
  <si>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</si>
  <si>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</si>
  <si>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</si>
  <si>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</si>
  <si>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</si>
  <si>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</si>
  <si>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</si>
  <si>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</si>
  <si>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</si>
  <si>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</si>
  <si>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</si>
  <si>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</si>
  <si>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</si>
  <si>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</si>
  <si>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</si>
  <si>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</si>
  <si>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</si>
  <si>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</si>
  <si>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</si>
  <si>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</si>
  <si>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</si>
  <si>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</si>
  <si>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</si>
  <si>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</si>
  <si>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</si>
  <si>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</si>
  <si>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</si>
  <si>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</si>
  <si>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</si>
  <si>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</si>
  <si>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</si>
  <si>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</si>
  <si>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</si>
  <si>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</si>
  <si>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</si>
  <si>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</si>
  <si>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</si>
  <si>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</si>
  <si>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</si>
  <si>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</si>
  <si>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</si>
  <si>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</si>
  <si>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</si>
  <si>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</si>
  <si>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</si>
  <si>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</si>
  <si>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</si>
  <si>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</si>
  <si>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</si>
  <si>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</si>
  <si>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</si>
  <si>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</si>
  <si>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</si>
  <si>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</si>
  <si>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</si>
  <si>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</si>
  <si>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</si>
  <si>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</si>
  <si>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</si>
  <si>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</si>
  <si>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</si>
  <si>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</si>
  <si>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</si>
  <si>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</si>
  <si>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</si>
  <si>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</si>
  <si>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</si>
  <si>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</si>
  <si>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</si>
  <si>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</si>
  <si>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</si>
  <si>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</si>
  <si>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</si>
  <si>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</si>
  <si>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</si>
  <si>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</si>
  <si>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</si>
  <si>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</si>
  <si>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</si>
  <si>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</si>
  <si>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</si>
  <si>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</si>
  <si>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</si>
  <si>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</si>
  <si>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</si>
  <si>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</si>
  <si>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</si>
  <si>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</si>
  <si>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</si>
  <si>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</si>
  <si>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</si>
  <si>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</si>
  <si>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</si>
  <si>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</si>
  <si>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</si>
  <si>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</si>
  <si>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</si>
  <si>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</si>
  <si>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</si>
  <si>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</si>
  <si>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</si>
  <si>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</si>
  <si>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</si>
  <si>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</si>
  <si>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</si>
  <si>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</si>
  <si>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</si>
  <si>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</si>
  <si>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</si>
  <si>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</si>
  <si>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</si>
  <si>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</si>
  <si>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</si>
  <si>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</si>
  <si>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</si>
  <si>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</si>
  <si>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</si>
  <si>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</si>
  <si>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</si>
  <si>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</si>
  <si>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</si>
  <si>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</si>
  <si>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</si>
  <si>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</si>
  <si>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</si>
  <si>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</si>
  <si>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</si>
  <si>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</si>
  <si>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</si>
  <si>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</si>
  <si>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</si>
  <si>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</si>
  <si>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</si>
  <si>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</si>
  <si>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</si>
  <si>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</si>
  <si>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</si>
  <si>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</si>
  <si>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</si>
  <si>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</si>
  <si>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</si>
  <si>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</si>
  <si>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</si>
  <si>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</si>
  <si>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</si>
  <si>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</si>
  <si>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</si>
  <si>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</si>
  <si>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</si>
  <si>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</si>
  <si>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</si>
  <si>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</si>
  <si>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</si>
  <si>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</si>
  <si>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</si>
  <si>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</si>
  <si>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</si>
  <si>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</si>
  <si>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</si>
  <si>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</si>
  <si>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</si>
  <si>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</si>
  <si>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</si>
  <si>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</si>
  <si>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</si>
  <si>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</si>
  <si>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</si>
  <si>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</si>
  <si>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</si>
  <si>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</si>
  <si>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</si>
  <si>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</si>
  <si>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</si>
  <si>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</si>
  <si>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</si>
  <si>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</si>
  <si>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</si>
  <si>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</si>
  <si>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</si>
  <si>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</si>
  <si>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</si>
  <si>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</si>
  <si>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</si>
  <si>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</si>
  <si>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</si>
  <si>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</si>
  <si>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</si>
  <si>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</si>
  <si>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</si>
  <si>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</si>
  <si>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</si>
  <si>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</si>
  <si>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</si>
  <si>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</si>
  <si>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</si>
  <si>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</si>
  <si>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</si>
  <si>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</si>
  <si>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</si>
  <si>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</si>
  <si>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</si>
  <si>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</si>
  <si>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</si>
  <si>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</si>
  <si>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</si>
  <si>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</si>
  <si>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</si>
  <si>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</si>
  <si>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</si>
  <si>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</si>
  <si>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</si>
  <si>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</si>
  <si>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</si>
  <si>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</si>
  <si>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</si>
  <si>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</si>
  <si>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</si>
  <si>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</si>
  <si>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</si>
  <si>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</si>
  <si>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</si>
  <si>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</si>
  <si>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</si>
  <si>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</si>
  <si>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</si>
  <si>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</si>
  <si>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</si>
  <si>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</si>
  <si>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</si>
  <si>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</si>
  <si>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</si>
  <si>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</si>
  <si>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</si>
  <si>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</si>
  <si>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</si>
  <si>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</si>
  <si>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</si>
  <si>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</si>
  <si>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</si>
  <si>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</si>
  <si>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</si>
  <si>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</si>
  <si>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</si>
  <si>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</si>
  <si>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</si>
  <si>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</si>
  <si>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</si>
  <si>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</si>
  <si>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</si>
  <si>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</si>
  <si>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</si>
  <si>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</si>
  <si>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</si>
  <si>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</si>
  <si>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</si>
  <si>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</si>
  <si>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</si>
  <si>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</si>
  <si>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</si>
  <si>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</si>
  <si>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</si>
  <si>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</si>
  <si>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</si>
  <si>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</si>
  <si>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</si>
  <si>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</si>
  <si>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</si>
  <si>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</si>
  <si>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</si>
  <si>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</si>
  <si>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</si>
  <si>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</si>
  <si>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</si>
  <si>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</si>
  <si>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</si>
  <si>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</si>
  <si>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</si>
  <si>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</si>
  <si>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</si>
  <si>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</si>
  <si>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</si>
  <si>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</si>
  <si>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</si>
  <si>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</si>
  <si>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</si>
  <si>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</si>
  <si>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</si>
  <si>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</si>
  <si>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</si>
  <si>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</si>
  <si>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</si>
  <si>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</si>
  <si>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</si>
  <si>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</si>
  <si>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</si>
  <si>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</si>
  <si>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</si>
  <si>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</si>
  <si>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</si>
  <si>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</si>
  <si>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</si>
  <si>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</si>
  <si>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</si>
  <si>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</si>
  <si>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</si>
  <si>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</si>
  <si>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</si>
  <si>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</si>
  <si>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</si>
  <si>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</si>
  <si>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</si>
  <si>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</si>
  <si>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</si>
  <si>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</si>
  <si>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</si>
  <si>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</si>
  <si>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</si>
  <si>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</si>
  <si>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</si>
  <si>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</si>
  <si>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</si>
  <si>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</si>
  <si>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</si>
  <si>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</si>
  <si>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</si>
  <si>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</si>
  <si>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</si>
  <si>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</si>
  <si>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</si>
  <si>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</si>
  <si>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</si>
  <si>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</si>
  <si>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</si>
  <si>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</si>
  <si>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</si>
  <si>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</si>
  <si>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</si>
  <si>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</si>
  <si>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</si>
  <si>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</si>
  <si>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</si>
  <si>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</si>
  <si>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</si>
  <si>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</si>
  <si>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</si>
  <si>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</si>
  <si>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</si>
  <si>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</si>
  <si>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</si>
  <si>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</si>
  <si>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</si>
  <si>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</si>
  <si>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</si>
  <si>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</si>
  <si>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</si>
  <si>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</si>
  <si>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</si>
  <si>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</si>
  <si>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</si>
  <si>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</si>
  <si>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</si>
  <si>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</si>
  <si>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</si>
  <si>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</si>
  <si>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</si>
  <si>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</si>
  <si>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</si>
  <si>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</si>
  <si>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</si>
  <si>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</si>
  <si>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</si>
  <si>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</si>
  <si>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</si>
  <si>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</si>
  <si>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</si>
  <si>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</si>
  <si>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</si>
  <si>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</si>
  <si>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</si>
  <si>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</si>
  <si>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</si>
  <si>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</si>
  <si>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</si>
  <si>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</si>
  <si>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</si>
  <si>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</si>
  <si>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</si>
  <si>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</si>
  <si>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</si>
  <si>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</si>
  <si>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</si>
  <si>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</si>
  <si>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</si>
  <si>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</si>
  <si>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</si>
  <si>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</si>
  <si>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</si>
  <si>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</si>
  <si>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</si>
  <si>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</si>
  <si>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</si>
  <si>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</si>
  <si>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</si>
  <si>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</si>
  <si>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</si>
  <si>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</si>
  <si>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</si>
  <si>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</si>
  <si>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</si>
  <si>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</si>
  <si>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</si>
  <si>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</si>
  <si>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</si>
  <si>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</si>
  <si>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</si>
  <si>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</si>
  <si>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</si>
  <si>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</si>
  <si>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</si>
  <si>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</si>
  <si>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</si>
  <si>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</si>
  <si>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</si>
  <si>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</si>
  <si>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</si>
  <si>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</si>
  <si>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</si>
  <si>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</si>
  <si>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</si>
  <si>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</si>
  <si>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</si>
  <si>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</si>
  <si>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</si>
  <si>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</si>
  <si>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</si>
  <si>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</si>
  <si>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</si>
  <si>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</si>
  <si>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</si>
  <si>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</si>
  <si>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</si>
  <si>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</si>
  <si>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</si>
  <si>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</si>
  <si>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</si>
  <si>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</si>
  <si>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</si>
  <si>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</si>
  <si>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</si>
  <si>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</si>
  <si>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</si>
  <si>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</si>
  <si>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</si>
  <si>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</si>
  <si>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</si>
  <si>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</si>
  <si>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</si>
  <si>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</si>
  <si>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</si>
  <si>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</si>
  <si>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</si>
  <si>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</si>
  <si>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</si>
  <si>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</si>
  <si>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</si>
  <si>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</si>
  <si>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</si>
  <si>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</si>
  <si>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</si>
  <si>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</si>
  <si>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</si>
  <si>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</si>
  <si>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</si>
  <si>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</si>
  <si>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</si>
  <si>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</si>
  <si>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</si>
  <si>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</si>
  <si>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</si>
  <si>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</si>
  <si>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</si>
  <si>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</si>
  <si>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</si>
  <si>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</si>
  <si>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</si>
  <si>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</si>
  <si>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</si>
  <si>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</si>
  <si>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</si>
  <si>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</si>
  <si>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</si>
  <si>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</si>
  <si>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</si>
  <si>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</si>
  <si>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</si>
  <si>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</si>
  <si>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</si>
  <si>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</si>
  <si>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</si>
  <si>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</si>
  <si>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</si>
  <si>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</si>
  <si>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</si>
  <si>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</si>
  <si>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</si>
  <si>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</si>
  <si>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</si>
  <si>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</si>
  <si>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</si>
  <si>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</si>
  <si>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</si>
  <si>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</si>
  <si>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</si>
  <si>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</si>
  <si>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</si>
  <si>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</si>
  <si>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</si>
  <si>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</si>
  <si>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</si>
  <si>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</si>
  <si>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</si>
  <si>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</si>
  <si>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</si>
  <si>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</si>
  <si>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</si>
  <si>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</si>
  <si>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</si>
  <si>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</si>
  <si>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</si>
  <si>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</si>
  <si>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</si>
  <si>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</si>
  <si>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</si>
  <si>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</si>
  <si>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</si>
  <si>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</si>
  <si>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</si>
  <si>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</si>
  <si>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</si>
  <si>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</si>
  <si>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</si>
  <si>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</si>
  <si>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</si>
  <si>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</si>
  <si>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</si>
  <si>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</si>
  <si>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</si>
  <si>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</si>
  <si>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</si>
  <si>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</si>
  <si>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</si>
  <si>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</si>
  <si>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</si>
  <si>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</si>
  <si>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</si>
  <si>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</si>
  <si>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</si>
  <si>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</si>
  <si>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</si>
  <si>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</si>
  <si>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</si>
  <si>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</si>
  <si>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</si>
  <si>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</si>
  <si>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</si>
  <si>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</si>
  <si>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</si>
  <si>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</si>
  <si>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</si>
  <si>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</si>
  <si>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</si>
  <si>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</si>
  <si>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</si>
  <si>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</si>
  <si>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</si>
  <si>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</si>
  <si>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</si>
  <si>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</si>
  <si>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</si>
  <si>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</si>
  <si>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</si>
  <si>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</si>
  <si>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</si>
  <si>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</si>
  <si>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</si>
  <si>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</si>
  <si>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</si>
  <si>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</si>
  <si>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</si>
  <si>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</si>
  <si>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</si>
  <si>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</si>
  <si>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</si>
  <si>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</si>
  <si>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</si>
  <si>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</si>
  <si>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</si>
  <si>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</si>
  <si>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</si>
  <si>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</si>
  <si>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</si>
  <si>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</si>
  <si>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</si>
  <si>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</si>
  <si>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</si>
  <si>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</si>
  <si>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</si>
  <si>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</si>
  <si>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</si>
  <si>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</si>
  <si>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</si>
  <si>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</si>
  <si>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</si>
  <si>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</si>
  <si>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</si>
  <si>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</si>
  <si>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</si>
  <si>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</si>
  <si>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</si>
  <si>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</si>
  <si>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</si>
  <si>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</si>
  <si>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</si>
  <si>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</si>
  <si>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</si>
  <si>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</si>
  <si>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</si>
  <si>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</si>
  <si>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</si>
  <si>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</si>
  <si>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</si>
  <si>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</si>
  <si>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</si>
  <si>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</si>
  <si>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</si>
  <si>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</si>
  <si>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</si>
  <si>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</si>
  <si>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</si>
  <si>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</si>
  <si>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</si>
  <si>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</si>
  <si>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</si>
  <si>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</si>
  <si>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</si>
  <si>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</si>
  <si>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</si>
  <si>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</si>
  <si>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</si>
  <si>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</si>
  <si>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</si>
  <si>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</si>
  <si>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</si>
  <si>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</si>
  <si>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</si>
  <si>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</si>
  <si>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</si>
  <si>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</si>
  <si>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</si>
  <si>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</si>
  <si>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</si>
  <si>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</si>
  <si>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</si>
  <si>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</si>
  <si>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</si>
  <si>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</si>
  <si>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</si>
  <si>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</si>
  <si>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</si>
  <si>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</si>
  <si>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</si>
  <si>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</si>
  <si>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</si>
  <si>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</si>
  <si>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</si>
  <si>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</si>
  <si>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</si>
  <si>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</si>
  <si>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</si>
  <si>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</si>
  <si>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</si>
  <si>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</si>
  <si>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</si>
  <si>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</si>
  <si>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</si>
  <si>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</si>
  <si>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</si>
  <si>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</si>
  <si>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</si>
  <si>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</si>
  <si>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</si>
  <si>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</si>
  <si>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</si>
  <si>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</si>
  <si>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</si>
  <si>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</si>
  <si>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</si>
  <si>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</si>
  <si>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</si>
  <si>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</si>
  <si>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</si>
  <si>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</si>
  <si>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</si>
  <si>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</si>
  <si>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</si>
  <si>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</si>
  <si>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</si>
  <si>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</si>
  <si>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</si>
  <si>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</si>
  <si>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</si>
  <si>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</si>
  <si>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</si>
  <si>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</si>
  <si>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</si>
  <si>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</si>
  <si>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</si>
  <si>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</si>
  <si>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</si>
  <si>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</si>
  <si>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</si>
  <si>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</si>
  <si>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</si>
  <si>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</si>
  <si>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</si>
  <si>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</si>
  <si>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</si>
  <si>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</si>
  <si>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</si>
  <si>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</si>
  <si>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</si>
  <si>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</si>
  <si>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</si>
  <si>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</si>
  <si>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</si>
  <si>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</si>
  <si>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</si>
  <si>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</si>
  <si>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</si>
  <si>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</si>
  <si>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</si>
  <si>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</si>
  <si>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</si>
  <si>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</si>
  <si>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</si>
  <si>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</si>
  <si>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</si>
  <si>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</si>
  <si>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</si>
  <si>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</si>
  <si>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</si>
  <si>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</si>
  <si>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</si>
  <si>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</si>
  <si>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</si>
  <si>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</si>
  <si>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</si>
  <si>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</si>
  <si>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</si>
  <si>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</si>
  <si>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</si>
  <si>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</si>
  <si>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</si>
  <si>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</si>
  <si>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</si>
  <si>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</si>
  <si>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</si>
  <si>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</si>
  <si>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</si>
  <si>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</si>
  <si>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</si>
  <si>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</si>
  <si>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</si>
  <si>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</si>
  <si>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</si>
  <si>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</si>
  <si>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</si>
  <si>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</si>
  <si>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</si>
  <si>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</si>
  <si>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</si>
  <si>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</si>
  <si>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</si>
  <si>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</si>
  <si>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</si>
  <si>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</si>
  <si>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</si>
  <si>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</si>
  <si>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</si>
  <si>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</si>
  <si>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</si>
  <si>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</si>
  <si>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</si>
  <si>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</si>
  <si>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</si>
  <si>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</si>
  <si>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</si>
  <si>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</si>
  <si>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</si>
  <si>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</si>
  <si>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</si>
  <si>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</si>
  <si>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</si>
  <si>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</si>
  <si>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</si>
  <si>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</si>
  <si>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</si>
  <si>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</si>
  <si>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</si>
  <si>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</si>
  <si>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</si>
  <si>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</si>
  <si>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</si>
  <si>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</si>
  <si>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</si>
  <si>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</si>
  <si>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</si>
  <si>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</si>
  <si>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</si>
  <si>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</si>
  <si>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</si>
  <si>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</si>
  <si>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</si>
  <si>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</si>
  <si>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</si>
  <si>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</si>
  <si>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</si>
  <si>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</si>
  <si>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</si>
  <si>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</si>
  <si>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</si>
  <si>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</si>
  <si>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</si>
  <si>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</si>
  <si>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</si>
  <si>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</si>
  <si>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</si>
  <si>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</si>
  <si>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</si>
  <si>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</si>
  <si>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</si>
  <si>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</si>
  <si>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</si>
  <si>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</si>
  <si>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</si>
  <si>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</si>
  <si>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</si>
  <si>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</si>
  <si>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</si>
  <si>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</si>
  <si>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</si>
  <si>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</si>
  <si>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</si>
  <si>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</si>
  <si>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</si>
  <si>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</si>
  <si>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</si>
  <si>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</si>
  <si>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</si>
  <si>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</si>
  <si>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</si>
  <si>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</si>
  <si>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</si>
  <si>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</si>
  <si>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</si>
  <si>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</si>
  <si>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</si>
  <si>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</si>
  <si>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</si>
  <si>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</si>
  <si>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</si>
  <si>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</si>
  <si>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</si>
  <si>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</si>
  <si>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</si>
  <si>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</si>
  <si>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</si>
  <si>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</si>
  <si>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</si>
  <si>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</si>
  <si>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</si>
  <si>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</si>
  <si>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</si>
  <si>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</si>
  <si>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</si>
  <si>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</si>
  <si>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</si>
  <si>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</si>
  <si>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</si>
  <si>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</si>
  <si>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</si>
  <si>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</si>
  <si>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</si>
  <si>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</si>
  <si>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</si>
  <si>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</si>
  <si>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</si>
  <si>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</si>
  <si>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</si>
  <si>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</si>
  <si>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</si>
  <si>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</si>
  <si>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</si>
  <si>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</si>
  <si>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</si>
  <si>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</si>
  <si>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</si>
  <si>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</si>
  <si>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</si>
  <si>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</si>
  <si>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</si>
  <si>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</si>
  <si>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</si>
  <si>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</si>
  <si>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</si>
  <si>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</si>
  <si>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</si>
  <si>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</si>
  <si>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</si>
  <si>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</si>
  <si>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</si>
  <si>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</si>
  <si>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</si>
  <si>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</si>
  <si>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</si>
  <si>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</si>
  <si>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</si>
  <si>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</si>
  <si>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</si>
  <si>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</si>
  <si>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</si>
  <si>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</si>
  <si>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</si>
  <si>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</si>
  <si>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</si>
  <si>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</si>
  <si>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</si>
  <si>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</si>
  <si>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</si>
  <si>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</si>
  <si>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</si>
  <si>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</si>
  <si>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</si>
  <si>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</si>
  <si>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</si>
  <si>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</si>
  <si>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</si>
  <si>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</si>
  <si>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</si>
  <si>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</si>
  <si>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</si>
  <si>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</si>
  <si>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</si>
  <si>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</si>
  <si>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</si>
  <si>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</si>
  <si>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</si>
  <si>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</si>
  <si>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</si>
  <si>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</si>
  <si>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</si>
  <si>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</si>
  <si>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</si>
  <si>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</si>
  <si>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</si>
  <si>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</si>
  <si>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</si>
  <si>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</si>
  <si>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</si>
  <si>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</si>
  <si>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</si>
  <si>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</si>
  <si>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</si>
  <si>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</si>
  <si>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</si>
  <si>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</si>
  <si>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</si>
  <si>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</si>
  <si>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</si>
  <si>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</si>
  <si>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</si>
  <si>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</si>
  <si>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</si>
  <si>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</si>
  <si>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</si>
  <si>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</si>
  <si>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</si>
  <si>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</si>
  <si>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</si>
  <si>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</si>
  <si>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</si>
  <si>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</si>
  <si>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</si>
  <si>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</si>
  <si>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</si>
  <si>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</si>
  <si>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</si>
  <si>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</si>
  <si>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</si>
  <si>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</si>
  <si>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</si>
  <si>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</si>
  <si>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</si>
  <si>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</si>
  <si>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</si>
  <si>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</si>
  <si>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</si>
  <si>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</si>
  <si>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</si>
  <si>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</si>
  <si>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</si>
  <si>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</si>
  <si>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</si>
  <si>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</si>
  <si>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</si>
  <si>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</si>
  <si>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</si>
  <si>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</si>
  <si>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</si>
  <si>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</si>
  <si>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</si>
  <si>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</si>
  <si>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</si>
  <si>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</si>
  <si>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</si>
  <si>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</si>
  <si>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</si>
  <si>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</si>
  <si>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</si>
  <si>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</si>
  <si>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</si>
  <si>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</si>
  <si>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</si>
  <si>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</si>
  <si>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</si>
  <si>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</si>
  <si>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</si>
  <si>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</si>
  <si>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</si>
  <si>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</si>
  <si>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</si>
  <si>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</si>
  <si>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</si>
  <si>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</si>
  <si>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</si>
  <si>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</si>
  <si>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</si>
  <si>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</si>
  <si>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</si>
  <si>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</si>
  <si>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</si>
  <si>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</si>
  <si>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</si>
  <si>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</si>
  <si>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</si>
  <si>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</si>
  <si>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</si>
  <si>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</si>
  <si>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</si>
  <si>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</si>
  <si>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</si>
  <si>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</si>
  <si>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</si>
  <si>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</si>
  <si>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</si>
  <si>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</si>
  <si>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</si>
  <si>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</si>
  <si>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</si>
  <si>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</si>
  <si>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</si>
  <si>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</si>
  <si>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</si>
  <si>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</si>
  <si>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</si>
  <si>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</si>
  <si>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</si>
  <si>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</si>
  <si>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</si>
  <si>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</si>
  <si>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</si>
  <si>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</si>
  <si>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</si>
  <si>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</si>
  <si>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</si>
  <si>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</si>
  <si>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</si>
  <si>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</si>
  <si>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</si>
  <si>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</si>
  <si>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</si>
  <si>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</si>
  <si>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</si>
  <si>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</si>
  <si>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</si>
  <si>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</si>
  <si>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</si>
  <si>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</si>
  <si>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</si>
  <si>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</si>
  <si>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</si>
  <si>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</si>
  <si>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</si>
  <si>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</si>
  <si>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</si>
  <si>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</si>
  <si>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</si>
  <si>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</si>
  <si>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</si>
  <si>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</si>
  <si>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</si>
  <si>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</si>
  <si>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</si>
  <si>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</si>
  <si>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</si>
  <si>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</si>
  <si>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</si>
  <si>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</si>
  <si>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</si>
  <si>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</si>
  <si>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</si>
  <si>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</si>
  <si>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</si>
  <si>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</si>
  <si>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</si>
  <si>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</si>
  <si>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</si>
  <si>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</si>
  <si>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</si>
  <si>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</si>
  <si>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</si>
  <si>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</si>
  <si>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</si>
  <si>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</si>
  <si>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</si>
  <si>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</si>
  <si>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</si>
  <si>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</si>
  <si>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</si>
  <si>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</si>
  <si>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</si>
  <si>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</si>
  <si>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</si>
  <si>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</si>
  <si>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</si>
  <si>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</si>
  <si>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</si>
  <si>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</si>
  <si>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</si>
  <si>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</si>
  <si>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</si>
  <si>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</si>
  <si>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</si>
  <si>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</si>
  <si>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</si>
  <si>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</si>
  <si>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</si>
  <si>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</si>
  <si>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</si>
  <si>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</si>
  <si>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</si>
  <si>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</si>
  <si>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</si>
  <si>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</si>
  <si>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</si>
  <si>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</si>
  <si>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</si>
  <si>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</si>
  <si>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</si>
  <si>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</si>
  <si>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</si>
  <si>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</si>
  <si>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</si>
  <si>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</si>
  <si>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</si>
  <si>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</si>
  <si>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</si>
  <si>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</si>
  <si>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</si>
  <si>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</si>
  <si>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</si>
  <si>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</si>
  <si>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</si>
  <si>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</si>
  <si>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</si>
  <si>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</si>
  <si>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</si>
  <si>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</si>
  <si>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</si>
  <si>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</si>
  <si>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</si>
  <si>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</si>
  <si>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</si>
  <si>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</si>
  <si>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</si>
  <si>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</si>
  <si>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</si>
  <si>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</si>
  <si>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</si>
  <si>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</si>
  <si>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</si>
  <si>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</si>
  <si>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</si>
  <si>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</si>
  <si>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</si>
  <si>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</si>
  <si>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</si>
  <si>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</si>
  <si>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</si>
  <si>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</si>
  <si>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</si>
  <si>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</si>
  <si>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</si>
  <si>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</si>
  <si>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</si>
  <si>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</si>
  <si>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</si>
  <si>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</si>
  <si>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</si>
  <si>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</si>
  <si>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</si>
  <si>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</si>
  <si>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</si>
  <si>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</si>
  <si>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</si>
  <si>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</si>
  <si>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</si>
  <si>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</si>
  <si>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</si>
  <si>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</si>
  <si>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</si>
  <si>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</si>
  <si>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</si>
  <si>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</si>
  <si>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</si>
  <si>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</si>
  <si>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</si>
  <si>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</si>
  <si>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</si>
  <si>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</si>
  <si>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</si>
  <si>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</si>
  <si>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</si>
  <si>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</si>
  <si>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</si>
  <si>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</si>
  <si>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</si>
  <si>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</si>
  <si>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</si>
  <si>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</si>
  <si>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</si>
  <si>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</si>
  <si>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</si>
  <si>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</si>
  <si>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</si>
  <si>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</si>
  <si>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</si>
  <si>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</si>
  <si>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</si>
  <si>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</si>
  <si>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</si>
  <si>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</si>
  <si>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</si>
  <si>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</si>
  <si>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</si>
  <si>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</si>
  <si>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</si>
  <si>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</si>
  <si>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</si>
  <si>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</si>
  <si>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</si>
  <si>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</si>
  <si>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</si>
  <si>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</si>
  <si>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</si>
  <si>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</si>
  <si>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</si>
  <si>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</si>
  <si>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</si>
  <si>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</si>
  <si>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</si>
  <si>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</si>
  <si>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</si>
  <si>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</si>
  <si>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</si>
  <si>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</si>
  <si>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</si>
  <si>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</si>
  <si>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</si>
  <si>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</si>
  <si>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</si>
  <si>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</si>
  <si>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</si>
  <si>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</si>
  <si>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</si>
  <si>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</si>
  <si>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</si>
  <si>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</si>
  <si>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</si>
  <si>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</si>
  <si>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</si>
  <si>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</si>
  <si>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</si>
  <si>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</si>
  <si>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</si>
  <si>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</si>
  <si>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</si>
  <si>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</si>
  <si>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</si>
  <si>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</si>
  <si>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</si>
  <si>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</si>
  <si>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</si>
  <si>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</si>
  <si>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</si>
  <si>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</si>
  <si>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</si>
  <si>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</si>
  <si>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</si>
  <si>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</si>
  <si>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</si>
  <si>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</si>
  <si>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</si>
  <si>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</si>
  <si>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</si>
  <si>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</si>
  <si>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</si>
  <si>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</si>
  <si>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</si>
  <si>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</si>
  <si>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</si>
  <si>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</si>
  <si>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</si>
  <si>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</si>
  <si>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</si>
  <si>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</si>
  <si>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</si>
  <si>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</si>
  <si>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</si>
  <si>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</si>
  <si>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</si>
  <si>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</si>
  <si>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</si>
  <si>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</si>
  <si>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</si>
  <si>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</si>
  <si>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</si>
  <si>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</si>
  <si>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</si>
  <si>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</si>
  <si>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</si>
  <si>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</si>
  <si>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</si>
  <si>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</si>
  <si>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</si>
  <si>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</si>
  <si>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</si>
  <si>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</si>
  <si>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</si>
  <si>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</si>
  <si>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</si>
  <si>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</si>
  <si>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</si>
  <si>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</si>
  <si>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</si>
  <si>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</si>
  <si>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</si>
  <si>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</si>
  <si>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</si>
  <si>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</si>
  <si>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</si>
  <si>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</si>
  <si>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</si>
  <si>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</si>
  <si>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</si>
  <si>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</si>
  <si>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</si>
  <si>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</si>
  <si>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</si>
  <si>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</si>
  <si>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</si>
  <si>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</si>
  <si>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</si>
  <si>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</si>
  <si>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</si>
  <si>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</si>
  <si>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</si>
  <si>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</si>
  <si>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</si>
  <si>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</si>
  <si>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</si>
  <si>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</si>
  <si>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</si>
  <si>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</si>
  <si>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</si>
  <si>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</si>
  <si>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</si>
  <si>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</si>
  <si>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</si>
  <si>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</si>
  <si>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</si>
  <si>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</si>
  <si>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</si>
  <si>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</si>
  <si>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</si>
  <si>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</si>
  <si>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</si>
  <si>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</si>
  <si>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</si>
  <si>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</si>
  <si>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</si>
  <si>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</si>
  <si>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</si>
  <si>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</si>
  <si>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</si>
  <si>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</si>
  <si>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</si>
  <si>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</si>
  <si>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</si>
  <si>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</si>
  <si>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</si>
  <si>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</si>
  <si>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</si>
  <si>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</si>
  <si>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</si>
  <si>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</si>
  <si>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</si>
  <si>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</si>
  <si>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</si>
  <si>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</si>
  <si>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</si>
  <si>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</si>
  <si>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</si>
  <si>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</si>
  <si>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</si>
  <si>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</si>
  <si>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</si>
  <si>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</si>
  <si>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</si>
  <si>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</si>
  <si>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</si>
  <si>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</si>
  <si>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</si>
  <si>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</si>
  <si>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</si>
  <si>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</si>
  <si>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</si>
  <si>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</si>
  <si>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</si>
  <si>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</si>
  <si>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</si>
  <si>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</si>
  <si>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</si>
  <si>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</si>
  <si>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</si>
  <si>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</si>
  <si>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</si>
  <si>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</si>
  <si>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</si>
  <si>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</si>
  <si>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</si>
  <si>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</si>
  <si>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</si>
  <si>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</si>
  <si>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</si>
  <si>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</si>
  <si>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</si>
  <si>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</si>
  <si>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</si>
  <si>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</si>
  <si>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</si>
  <si>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</si>
  <si>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</si>
  <si>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</si>
  <si>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</si>
  <si>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</si>
  <si>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</si>
  <si>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</si>
  <si>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</si>
  <si>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</si>
  <si>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</si>
  <si>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</si>
  <si>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</si>
  <si>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</si>
  <si>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</si>
  <si>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</si>
  <si>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</si>
  <si>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</si>
  <si>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</si>
  <si>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</si>
  <si>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</si>
  <si>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</si>
  <si>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</si>
  <si>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</si>
  <si>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</si>
  <si>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</si>
  <si>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</si>
  <si>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</si>
  <si>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</si>
  <si>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</si>
  <si>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</si>
  <si>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</si>
  <si>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</si>
  <si>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</si>
  <si>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</si>
  <si>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</si>
  <si>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</si>
  <si>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</si>
  <si>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</si>
  <si>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</si>
  <si>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</si>
  <si>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</si>
  <si>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</si>
  <si>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</si>
  <si>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</si>
  <si>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</si>
  <si>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</si>
  <si>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</si>
  <si>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</si>
  <si>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</si>
  <si>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</si>
  <si>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</si>
  <si>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</si>
  <si>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</si>
  <si>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</si>
  <si>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</si>
  <si>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</si>
  <si>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</si>
  <si>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</si>
  <si>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</si>
  <si>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</si>
  <si>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</si>
  <si>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</si>
  <si>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</si>
  <si>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</si>
  <si>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</si>
  <si>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</si>
  <si>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</si>
  <si>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</si>
  <si>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</si>
  <si>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</si>
  <si>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</si>
  <si>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</si>
  <si>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</si>
  <si>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</si>
  <si>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</si>
  <si>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</si>
  <si>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</si>
  <si>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</si>
  <si>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</si>
  <si>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</si>
  <si>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</si>
  <si>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</si>
  <si>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</si>
  <si>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</si>
  <si>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</si>
  <si>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</si>
  <si>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</si>
  <si>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</si>
  <si>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</si>
  <si>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</si>
  <si>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</si>
  <si>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</si>
  <si>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</si>
  <si>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</si>
  <si>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</si>
  <si>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</si>
  <si>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</si>
  <si>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</si>
  <si>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</si>
  <si>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</si>
  <si>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</si>
  <si>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</si>
  <si>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</si>
  <si>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</si>
  <si>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</si>
  <si>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</si>
  <si>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</si>
  <si>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</si>
  <si>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</si>
  <si>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</si>
  <si>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</si>
  <si>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</si>
  <si>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</si>
  <si>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</si>
  <si>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</si>
  <si>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</si>
  <si>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</si>
  <si>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</si>
  <si>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</si>
  <si>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</si>
  <si>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</si>
  <si>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</si>
  <si>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</si>
  <si>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</si>
  <si>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</si>
  <si>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</si>
  <si>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</si>
  <si>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</si>
  <si>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</si>
  <si>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</si>
  <si>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</si>
  <si>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</si>
  <si>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</si>
  <si>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</si>
  <si>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</si>
  <si>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</si>
  <si>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</si>
  <si>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</si>
  <si>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</si>
  <si>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</si>
  <si>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</si>
  <si>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</si>
  <si>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</si>
  <si>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</si>
  <si>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</si>
  <si>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</si>
  <si>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</si>
  <si>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</si>
  <si>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</si>
  <si>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</si>
  <si>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</si>
  <si>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</si>
  <si>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</si>
  <si>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</si>
  <si>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</si>
  <si>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</si>
  <si>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</si>
  <si>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</si>
  <si>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</si>
  <si>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</si>
  <si>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</si>
  <si>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</si>
  <si>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</si>
  <si>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</si>
  <si>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</si>
  <si>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</si>
  <si>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</si>
  <si>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</si>
  <si>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</si>
  <si>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</si>
  <si>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</si>
  <si>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</si>
  <si>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</si>
  <si>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</si>
  <si>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</si>
  <si>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</si>
  <si>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</si>
  <si>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</si>
  <si>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</si>
  <si>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</si>
  <si>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</si>
  <si>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</si>
  <si>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</si>
  <si>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</si>
  <si>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</si>
  <si>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</si>
  <si>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</si>
  <si>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</si>
  <si>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</si>
  <si>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</si>
  <si>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</si>
  <si>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</si>
  <si>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</si>
  <si>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</si>
  <si>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</si>
  <si>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</si>
  <si>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</si>
  <si>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</si>
  <si>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</si>
  <si>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</si>
  <si>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</si>
  <si>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</si>
  <si>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</si>
  <si>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</si>
  <si>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</si>
  <si>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</si>
  <si>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</si>
  <si>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</si>
  <si>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</si>
  <si>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</si>
  <si>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</si>
  <si>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</si>
  <si>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</si>
  <si>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</si>
  <si>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</si>
  <si>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</si>
  <si>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</si>
  <si>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</si>
  <si>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</si>
  <si>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</si>
  <si>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</si>
  <si>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</si>
  <si>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</si>
  <si>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</si>
  <si>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</si>
  <si>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</si>
  <si>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</si>
  <si>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</si>
  <si>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</si>
  <si>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</si>
  <si>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</si>
  <si>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</si>
  <si>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</si>
  <si>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</si>
  <si>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</si>
  <si>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</si>
  <si>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</si>
  <si>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</si>
  <si>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</si>
  <si>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</si>
  <si>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</si>
  <si>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</si>
  <si>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</si>
  <si>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</si>
  <si>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</si>
  <si>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</si>
  <si>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</si>
  <si>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</si>
  <si>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</si>
  <si>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</si>
  <si>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</si>
  <si>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</si>
  <si>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</si>
  <si>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</si>
  <si>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</si>
  <si>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</si>
  <si>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</si>
  <si>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</si>
  <si>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</si>
  <si>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</si>
  <si>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</si>
  <si>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</si>
  <si>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</si>
  <si>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</si>
  <si>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</si>
  <si>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</si>
  <si>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</si>
  <si>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</si>
  <si>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</si>
  <si>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</si>
  <si>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</si>
  <si>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</si>
  <si>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</si>
  <si>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</si>
  <si>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</si>
  <si>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</si>
  <si>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</si>
  <si>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</si>
  <si>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</si>
  <si>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</si>
  <si>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</si>
  <si>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</si>
  <si>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</si>
  <si>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</si>
  <si>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</si>
  <si>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</si>
  <si>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</si>
  <si>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</si>
  <si>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</si>
  <si>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</si>
  <si>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</si>
  <si>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</si>
  <si>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</si>
  <si>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</si>
  <si>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</si>
  <si>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</si>
  <si>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</si>
  <si>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</si>
  <si>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</si>
  <si>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</si>
  <si>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</si>
  <si>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</si>
  <si>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</si>
  <si>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</si>
  <si>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</si>
  <si>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</si>
  <si>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</si>
  <si>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</si>
  <si>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</si>
  <si>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</si>
  <si>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</si>
  <si>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</si>
  <si>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</si>
  <si>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</si>
  <si>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</si>
  <si>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</si>
  <si>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</si>
  <si>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</si>
  <si>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</si>
  <si>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</si>
  <si>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</si>
  <si>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</si>
  <si>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</si>
  <si>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</si>
  <si>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</si>
  <si>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</si>
  <si>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</si>
  <si>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</si>
  <si>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</si>
  <si>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</si>
  <si>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</si>
  <si>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</si>
  <si>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</si>
  <si>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</si>
  <si>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</si>
  <si>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</si>
  <si>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</si>
  <si>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</si>
  <si>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</si>
  <si>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</si>
  <si>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</si>
  <si>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</si>
  <si>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</si>
  <si>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</si>
  <si>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</si>
  <si>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</si>
  <si>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</si>
  <si>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</si>
  <si>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</si>
  <si>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</si>
  <si>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</si>
  <si>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</si>
  <si>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</si>
  <si>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</si>
  <si>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</si>
  <si>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</si>
  <si>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</si>
  <si>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</si>
  <si>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</si>
  <si>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</si>
  <si>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</si>
  <si>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</si>
  <si>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</si>
  <si>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</si>
  <si>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</si>
  <si>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</si>
  <si>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</si>
  <si>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</si>
  <si>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</si>
  <si>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</si>
  <si>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</si>
  <si>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</si>
  <si>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</si>
  <si>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</si>
  <si>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</si>
  <si>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</si>
  <si>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</si>
  <si>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</si>
  <si>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</si>
  <si>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</si>
  <si>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</si>
  <si>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</si>
  <si>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</si>
  <si>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</si>
  <si>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</si>
  <si>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</si>
  <si>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</si>
  <si>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</si>
  <si>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</si>
  <si>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</si>
  <si>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</si>
  <si>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</si>
  <si>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</si>
  <si>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</si>
  <si>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</si>
  <si>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</si>
  <si>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</si>
  <si>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</si>
  <si>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</si>
  <si>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</si>
  <si>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</si>
  <si>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</si>
  <si>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</si>
  <si>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</si>
  <si>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</si>
  <si>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</si>
  <si>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</si>
  <si>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</si>
  <si>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</si>
  <si>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</si>
  <si>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</si>
  <si>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</si>
  <si>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</si>
  <si>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</si>
  <si>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</si>
  <si>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</si>
  <si>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</si>
  <si>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</si>
  <si>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</si>
  <si>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</si>
  <si>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</si>
  <si>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</si>
  <si>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</si>
  <si>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</si>
  <si>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</si>
  <si>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</si>
  <si>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</si>
  <si>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</si>
  <si>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</si>
  <si>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</si>
  <si>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</si>
  <si>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</si>
  <si>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</si>
  <si>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</si>
  <si>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</si>
  <si>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</si>
  <si>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</si>
  <si>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</si>
  <si>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</si>
  <si>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</si>
  <si>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</si>
  <si>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</si>
  <si>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</si>
  <si>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</si>
  <si>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</si>
  <si>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</si>
  <si>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</si>
  <si>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</si>
  <si>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</si>
  <si>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</si>
  <si>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</si>
  <si>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</si>
  <si>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</si>
  <si>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</si>
  <si>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</si>
  <si>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</si>
  <si>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</si>
  <si>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</si>
  <si>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</si>
  <si>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</si>
  <si>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</si>
  <si>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</si>
  <si>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</si>
  <si>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</si>
  <si>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</si>
  <si>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</si>
  <si>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</si>
  <si>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</si>
  <si>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</si>
  <si>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</si>
  <si>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</si>
  <si>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</si>
  <si>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</si>
  <si>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</si>
  <si>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</si>
  <si>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</si>
  <si>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</si>
  <si>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</si>
  <si>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</si>
  <si>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</si>
  <si>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</si>
  <si>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</si>
  <si>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</si>
  <si>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</si>
  <si>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</si>
  <si>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</si>
  <si>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</si>
  <si>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</si>
  <si>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</si>
  <si>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</si>
  <si>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</si>
  <si>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</si>
  <si>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</si>
  <si>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</si>
  <si>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</si>
  <si>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</si>
  <si>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</si>
  <si>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</si>
  <si>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</si>
  <si>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</si>
  <si>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</si>
  <si>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</si>
  <si>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</si>
  <si>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</si>
  <si>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</si>
  <si>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</si>
  <si>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</si>
  <si>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</si>
  <si>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</si>
  <si>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</si>
  <si>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</si>
  <si>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</si>
  <si>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</si>
  <si>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</si>
  <si>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</si>
  <si>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</si>
  <si>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</si>
  <si>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</si>
  <si>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</si>
  <si>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</si>
  <si>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</si>
  <si>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</si>
  <si>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</si>
  <si>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</si>
  <si>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</si>
  <si>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</si>
  <si>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</si>
  <si>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</si>
  <si>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</si>
  <si>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</si>
  <si>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</si>
  <si>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</si>
  <si>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</si>
  <si>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</si>
  <si>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</si>
  <si>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</si>
  <si>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</si>
  <si>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</si>
  <si>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</si>
  <si>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</si>
  <si>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</si>
  <si>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</si>
  <si>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</si>
  <si>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</si>
  <si>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</si>
  <si>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</si>
  <si>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</si>
  <si>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</si>
  <si>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</si>
  <si>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</si>
  <si>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</si>
  <si>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</si>
  <si>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</si>
  <si>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</si>
  <si>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</si>
  <si>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</si>
  <si>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</si>
  <si>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</si>
  <si>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</si>
  <si>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</si>
  <si>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</si>
  <si>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</si>
  <si>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</si>
  <si>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</si>
  <si>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</si>
  <si>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</si>
  <si>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</si>
  <si>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</si>
  <si>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</si>
  <si>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</si>
  <si>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</si>
  <si>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</si>
  <si>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</si>
  <si>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</si>
  <si>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</si>
  <si>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</si>
  <si>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</si>
  <si>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</si>
  <si>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</si>
  <si>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</si>
  <si>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</si>
  <si>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</si>
  <si>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</si>
  <si>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</si>
  <si>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</si>
  <si>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</si>
  <si>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</si>
  <si>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</si>
  <si>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</si>
  <si>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</si>
  <si>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</si>
  <si>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</si>
  <si>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</si>
  <si>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</si>
  <si>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</si>
  <si>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</si>
  <si>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</si>
  <si>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</si>
  <si>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</si>
  <si>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</si>
  <si>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</si>
  <si>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</si>
  <si>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</si>
  <si>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</si>
  <si>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</si>
  <si>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</si>
  <si>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</si>
  <si>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</si>
  <si>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</si>
  <si>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</si>
  <si>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</si>
  <si>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</si>
  <si>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</si>
  <si>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</si>
  <si>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</si>
  <si>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</si>
  <si>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</si>
  <si>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</si>
  <si>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</si>
  <si>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</si>
  <si>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</si>
  <si>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</si>
  <si>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</si>
  <si>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</si>
  <si>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</si>
  <si>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</si>
  <si>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</si>
  <si>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</si>
  <si>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</si>
  <si>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</si>
  <si>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</si>
  <si>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</si>
  <si>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</si>
  <si>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</si>
  <si>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</si>
  <si>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</si>
  <si>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</si>
  <si>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</si>
  <si>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</si>
  <si>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</si>
  <si>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</si>
  <si>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</si>
  <si>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</si>
  <si>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</si>
  <si>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</si>
  <si>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</si>
  <si>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</si>
  <si>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</si>
  <si>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</si>
  <si>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</si>
  <si>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</si>
  <si>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</si>
  <si>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</si>
  <si>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</si>
  <si>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</si>
  <si>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</si>
  <si>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</si>
  <si>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</si>
  <si>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</si>
  <si>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</si>
  <si>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</si>
  <si>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</si>
  <si>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</si>
  <si>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</si>
  <si>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</si>
  <si>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</si>
  <si>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</si>
  <si>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</si>
  <si>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</si>
  <si>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</si>
  <si>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</si>
  <si>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</si>
  <si>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</si>
  <si>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</si>
  <si>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</si>
  <si>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</si>
  <si>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</si>
  <si>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</si>
  <si>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</si>
  <si>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</si>
  <si>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</si>
  <si>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</si>
  <si>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</si>
  <si>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</si>
  <si>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</si>
  <si>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</si>
  <si>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</si>
  <si>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</si>
  <si>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</si>
  <si>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</si>
  <si>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</si>
  <si>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</si>
  <si>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</si>
  <si>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</si>
  <si>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</si>
  <si>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</si>
  <si>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</si>
  <si>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</si>
  <si>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</si>
  <si>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</si>
  <si>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</si>
  <si>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</si>
  <si>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</si>
  <si>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</si>
  <si>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</si>
  <si>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</si>
  <si>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</si>
  <si>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</si>
  <si>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</si>
  <si>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</si>
  <si>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</si>
  <si>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</si>
  <si>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</si>
  <si>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</si>
  <si>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</si>
  <si>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</si>
  <si>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</si>
  <si>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</si>
  <si>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</si>
  <si>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</si>
  <si>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</si>
  <si>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</si>
  <si>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</si>
  <si>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</si>
  <si>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</si>
  <si>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</si>
  <si>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</si>
  <si>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</si>
  <si>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</si>
  <si>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</si>
  <si>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</si>
  <si>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</si>
  <si>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</si>
  <si>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</si>
  <si>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</si>
  <si>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</si>
  <si>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</si>
  <si>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</si>
  <si>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</si>
  <si>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</si>
  <si>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</si>
  <si>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</si>
  <si>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</si>
  <si>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</si>
  <si>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</si>
  <si>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</si>
  <si>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</si>
  <si>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</si>
  <si>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</si>
  <si>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</si>
  <si>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</si>
  <si>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</si>
  <si>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</si>
  <si>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</si>
  <si>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</si>
  <si>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</si>
  <si>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</si>
  <si>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</si>
  <si>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</si>
  <si>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</si>
  <si>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</si>
  <si>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</si>
  <si>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</si>
  <si>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</si>
  <si>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</si>
  <si>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</si>
  <si>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</si>
  <si>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</si>
  <si>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</si>
  <si>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</si>
  <si>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</si>
  <si>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</si>
  <si>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</si>
  <si>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</si>
  <si>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</si>
  <si>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</si>
  <si>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</si>
  <si>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</si>
  <si>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</si>
  <si>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</si>
  <si>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</si>
  <si>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</si>
  <si>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</si>
  <si>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</si>
  <si>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</si>
  <si>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</si>
  <si>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</si>
  <si>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</si>
  <si>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</si>
  <si>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</si>
  <si>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</si>
  <si>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</si>
  <si>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</si>
  <si>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</si>
  <si>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</si>
  <si>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</si>
  <si>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</si>
  <si>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</si>
  <si>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</si>
  <si>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</si>
  <si>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</si>
  <si>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</si>
  <si>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</si>
  <si>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</si>
  <si>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</si>
  <si>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</si>
  <si>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</si>
  <si>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</si>
  <si>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</si>
  <si>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</si>
  <si>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</si>
  <si>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</si>
  <si>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</si>
  <si>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</si>
  <si>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</si>
  <si>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</si>
  <si>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</si>
  <si>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</si>
  <si>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</si>
  <si>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</si>
  <si>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</si>
  <si>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</si>
  <si>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</si>
  <si>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</si>
  <si>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</si>
  <si>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</si>
  <si>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</si>
  <si>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</si>
  <si>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</si>
  <si>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</si>
  <si>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</si>
  <si>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</si>
  <si>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</si>
  <si>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</si>
  <si>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</si>
  <si>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</si>
  <si>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</si>
  <si>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</si>
  <si>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</si>
  <si>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</si>
  <si>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</si>
  <si>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</si>
  <si>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</si>
  <si>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</si>
  <si>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</si>
  <si>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</si>
  <si>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</si>
  <si>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</si>
  <si>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</si>
  <si>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</si>
  <si>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</si>
  <si>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</si>
  <si>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</si>
  <si>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</si>
  <si>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</si>
  <si>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</si>
  <si>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</si>
  <si>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</si>
  <si>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</si>
  <si>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</si>
  <si>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</si>
  <si>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</si>
  <si>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</si>
  <si>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</si>
  <si>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</si>
  <si>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</si>
  <si>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</si>
  <si>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</si>
  <si>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</si>
  <si>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</si>
  <si>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</si>
  <si>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</si>
  <si>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</si>
  <si>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</si>
  <si>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</si>
  <si>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</si>
  <si>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</si>
  <si>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</si>
  <si>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</si>
  <si>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</si>
  <si>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</si>
  <si>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</si>
  <si>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</si>
  <si>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</si>
  <si>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</si>
  <si>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</si>
  <si>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</si>
  <si>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</si>
  <si>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</si>
  <si>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</si>
  <si>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</si>
  <si>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</si>
  <si>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</si>
  <si>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</si>
  <si>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</si>
  <si>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</si>
  <si>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</si>
  <si>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</si>
  <si>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</si>
  <si>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</si>
  <si>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</si>
  <si>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</si>
  <si>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</si>
  <si>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</si>
  <si>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</si>
  <si>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</si>
  <si>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</si>
  <si>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</si>
  <si>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</si>
  <si>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</si>
  <si>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</si>
  <si>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</si>
  <si>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</si>
  <si>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</si>
  <si>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</si>
  <si>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</si>
  <si>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</si>
  <si>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</si>
  <si>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</si>
  <si>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</si>
  <si>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</si>
  <si>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</si>
  <si>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</si>
  <si>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</si>
  <si>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</si>
  <si>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</si>
  <si>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</si>
  <si>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</si>
  <si>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</si>
  <si>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</si>
  <si>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</si>
  <si>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</si>
  <si>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</si>
  <si>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</si>
  <si>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</si>
  <si>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</si>
  <si>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</si>
  <si>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</si>
  <si>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</si>
  <si>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</si>
  <si>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</si>
  <si>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</si>
  <si>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</si>
  <si>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</si>
  <si>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</si>
  <si>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</si>
  <si>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</si>
  <si>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</si>
  <si>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</si>
  <si>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</si>
  <si>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</si>
  <si>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</si>
  <si>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</si>
  <si>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</si>
  <si>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</si>
  <si>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</si>
  <si>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</si>
  <si>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</si>
  <si>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</si>
  <si>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</si>
  <si>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</si>
  <si>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</si>
  <si>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</si>
  <si>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</si>
  <si>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</si>
  <si>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</si>
  <si>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</si>
  <si>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</si>
  <si>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</si>
  <si>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</si>
  <si>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</si>
  <si>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</si>
  <si>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</si>
  <si>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</si>
  <si>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</si>
  <si>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</si>
  <si>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</si>
  <si>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</si>
  <si>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</si>
  <si>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</si>
  <si>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</si>
  <si>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</si>
  <si>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</si>
  <si>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</si>
  <si>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</si>
  <si>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</si>
  <si>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</si>
  <si>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</si>
  <si>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</si>
  <si>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</si>
  <si>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</si>
  <si>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</si>
  <si>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</si>
  <si>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</si>
  <si>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</si>
  <si>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</si>
  <si>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</si>
  <si>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</si>
  <si>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</si>
  <si>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</si>
  <si>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</si>
  <si>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</si>
  <si>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</si>
  <si>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</si>
  <si>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</si>
  <si>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</si>
  <si>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</si>
  <si>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</si>
  <si>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</si>
  <si>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</si>
  <si>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</si>
  <si>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</si>
  <si>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</si>
  <si>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</si>
  <si>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</si>
  <si>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</si>
  <si>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</si>
  <si>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</si>
  <si>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</si>
  <si>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</si>
  <si>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</si>
  <si>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</si>
  <si>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</si>
  <si>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</si>
  <si>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</si>
  <si>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</si>
  <si>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</si>
  <si>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</si>
  <si>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</si>
  <si>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</si>
  <si>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</si>
  <si>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</si>
  <si>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</si>
  <si>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</si>
  <si>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</si>
  <si>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</si>
  <si>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</si>
  <si>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</si>
  <si>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</si>
  <si>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</si>
  <si>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</si>
  <si>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</si>
  <si>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</si>
  <si>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</si>
  <si>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</si>
  <si>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</si>
  <si>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</si>
  <si>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</si>
  <si>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</si>
  <si>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</si>
  <si>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</si>
  <si>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</si>
  <si>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</si>
  <si>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</si>
  <si>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</si>
  <si>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</si>
  <si>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</si>
  <si>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</si>
  <si>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</si>
  <si>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</si>
  <si>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</si>
  <si>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</si>
  <si>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</si>
  <si>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</si>
  <si>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</si>
  <si>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</si>
  <si>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</si>
  <si>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</si>
  <si>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</si>
  <si>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</si>
  <si>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</si>
  <si>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</si>
  <si>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</si>
  <si>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</si>
  <si>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</si>
  <si>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</si>
  <si>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</si>
  <si>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</si>
  <si>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</si>
  <si>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</si>
  <si>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</si>
  <si>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</si>
  <si>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</si>
  <si>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</si>
  <si>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</si>
  <si>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</si>
  <si>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</si>
  <si>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</si>
  <si>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</si>
  <si>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</si>
  <si>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</si>
  <si>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</si>
  <si>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</si>
  <si>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</si>
  <si>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</si>
  <si>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</si>
  <si>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</si>
  <si>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</si>
  <si>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</si>
  <si>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</si>
  <si>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</si>
  <si>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</si>
  <si>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</si>
  <si>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</si>
  <si>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</si>
  <si>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</si>
  <si>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</si>
  <si>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</si>
  <si>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</si>
  <si>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</si>
  <si>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</si>
  <si>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</si>
  <si>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</si>
  <si>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</si>
  <si>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</si>
  <si>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</si>
  <si>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</si>
  <si>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</si>
  <si>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</si>
  <si>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</si>
  <si>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</si>
  <si>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</si>
  <si>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</si>
  <si>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</si>
  <si>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</si>
  <si>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</si>
  <si>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</si>
  <si>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</si>
  <si>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</si>
  <si>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</si>
  <si>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</si>
  <si>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</si>
  <si>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</si>
  <si>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</si>
  <si>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</si>
  <si>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</si>
  <si>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</si>
  <si>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</si>
  <si>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</si>
  <si>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</si>
  <si>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</si>
  <si>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</si>
  <si>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</si>
  <si>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</si>
  <si>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</si>
  <si>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</si>
  <si>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</si>
  <si>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</si>
  <si>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</si>
  <si>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</si>
  <si>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</si>
  <si>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</si>
  <si>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</si>
  <si>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</si>
  <si>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</si>
  <si>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</si>
  <si>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</si>
  <si>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</si>
  <si>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</si>
  <si>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</si>
  <si>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</si>
  <si>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</si>
  <si>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</si>
  <si>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</si>
  <si>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</si>
  <si>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</si>
  <si>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</si>
  <si>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</si>
  <si>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</si>
  <si>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</si>
  <si>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</si>
  <si>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</si>
  <si>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</si>
  <si>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</si>
  <si>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</si>
  <si>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</si>
  <si>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</si>
  <si>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</si>
  <si>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</si>
  <si>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</si>
  <si>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</si>
  <si>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</si>
  <si>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</si>
  <si>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</si>
  <si>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</si>
  <si>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</si>
  <si>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</si>
  <si>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</si>
  <si>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</si>
  <si>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</si>
  <si>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</si>
  <si>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</si>
  <si>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</si>
  <si>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</si>
  <si>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</si>
  <si>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</si>
  <si>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</si>
  <si>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</si>
  <si>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</si>
  <si>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</si>
  <si>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</si>
  <si>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</si>
  <si>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</si>
  <si>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</si>
  <si>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</si>
  <si>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</si>
  <si>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</si>
  <si>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</si>
  <si>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</si>
  <si>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</si>
  <si>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</si>
  <si>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</si>
  <si>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</si>
  <si>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</si>
  <si>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</si>
  <si>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</si>
  <si>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</si>
  <si>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</si>
  <si>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</si>
  <si>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</si>
  <si>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</si>
  <si>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</si>
  <si>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</si>
  <si>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</si>
  <si>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</si>
  <si>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</si>
  <si>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</si>
  <si>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</si>
  <si>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</si>
  <si>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</si>
  <si>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</si>
  <si>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</si>
  <si>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</si>
  <si>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</si>
  <si>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</si>
  <si>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</si>
  <si>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</si>
  <si>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</si>
  <si>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</si>
  <si>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</si>
  <si>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</si>
  <si>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</si>
  <si>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</si>
  <si>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</si>
  <si>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</si>
  <si>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</si>
  <si>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</si>
  <si>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</si>
  <si>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</si>
  <si>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</si>
  <si>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</si>
  <si>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</si>
  <si>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</si>
  <si>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</si>
  <si>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</si>
  <si>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</si>
  <si>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</si>
  <si>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</si>
  <si>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</si>
  <si>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</si>
  <si>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</si>
  <si>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</si>
  <si>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</si>
  <si>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</si>
  <si>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</si>
  <si>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</si>
  <si>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</si>
  <si>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</si>
  <si>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</si>
  <si>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</si>
  <si>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</si>
  <si>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</si>
  <si>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</si>
  <si>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</si>
  <si>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</si>
  <si>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</si>
  <si>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</si>
  <si>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</si>
  <si>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</si>
  <si>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</si>
  <si>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</si>
  <si>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</si>
  <si>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</si>
  <si>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</si>
  <si>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</si>
  <si>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</si>
  <si>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</si>
  <si>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</si>
  <si>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</si>
  <si>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</si>
  <si>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</si>
  <si>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</si>
  <si>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</si>
  <si>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</si>
  <si>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</si>
  <si>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</si>
  <si>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</si>
  <si>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</si>
  <si>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</si>
  <si>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</si>
  <si>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</si>
  <si>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</si>
  <si>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</si>
  <si>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</si>
  <si>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</si>
  <si>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</si>
  <si>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</si>
  <si>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</si>
  <si>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</si>
  <si>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</si>
  <si>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</si>
  <si>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</si>
  <si>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</si>
  <si>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</si>
  <si>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</si>
  <si>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</si>
  <si>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</si>
  <si>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</si>
  <si>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</si>
  <si>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</si>
  <si>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</si>
  <si>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</si>
  <si>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</si>
  <si>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</si>
  <si>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</si>
  <si>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</si>
  <si>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</si>
  <si>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</si>
  <si>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</si>
  <si>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</si>
  <si>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</si>
  <si>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</si>
  <si>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</si>
  <si>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</si>
  <si>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</si>
  <si>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</si>
  <si>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</si>
  <si>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</si>
  <si>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</si>
  <si>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</si>
  <si>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</si>
  <si>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</si>
  <si>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</si>
  <si>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</si>
  <si>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</si>
  <si>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</si>
  <si>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</si>
  <si>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</si>
  <si>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</si>
  <si>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</si>
  <si>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</si>
  <si>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</si>
  <si>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</si>
  <si>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</si>
  <si>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</si>
  <si>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</si>
  <si>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</si>
  <si>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</si>
  <si>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</si>
  <si>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</si>
  <si>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</si>
  <si>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</si>
  <si>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</si>
  <si>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</si>
  <si>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</si>
  <si>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</si>
  <si>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</si>
  <si>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</si>
  <si>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</si>
  <si>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</si>
  <si>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</si>
  <si>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</si>
  <si>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</si>
  <si>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</si>
  <si>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</si>
  <si>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</si>
  <si>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</si>
  <si>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</si>
  <si>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</si>
  <si>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</si>
  <si>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</si>
  <si>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</si>
  <si>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</si>
  <si>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</si>
  <si>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</si>
  <si>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</si>
  <si>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</si>
  <si>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</si>
  <si>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</si>
  <si>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</si>
  <si>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</si>
  <si>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</si>
  <si>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</si>
  <si>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</si>
  <si>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</si>
  <si>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</si>
  <si>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</si>
  <si>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</si>
  <si>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</si>
  <si>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</si>
  <si>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</si>
  <si>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</si>
  <si>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</si>
  <si>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</si>
  <si>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</si>
  <si>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</si>
  <si>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</si>
  <si>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</si>
  <si>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</si>
  <si>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</si>
  <si>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</si>
  <si>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</si>
  <si>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</si>
  <si>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</si>
  <si>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</si>
  <si>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</si>
  <si>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</si>
  <si>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</si>
  <si>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</si>
  <si>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</si>
  <si>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</si>
  <si>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</si>
  <si>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</si>
  <si>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</si>
  <si>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</si>
  <si>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</si>
  <si>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</si>
  <si>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</si>
  <si>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</si>
  <si>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</si>
  <si>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</si>
  <si>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</si>
  <si>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</si>
  <si>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</si>
  <si>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</si>
  <si>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</si>
  <si>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</si>
  <si>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</si>
  <si>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</si>
  <si>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</si>
  <si>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</si>
  <si>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</si>
  <si>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</si>
  <si>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</si>
  <si>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</si>
  <si>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</si>
  <si>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</si>
  <si>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</si>
  <si>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</si>
  <si>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</si>
  <si>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</si>
  <si>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</si>
  <si>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</si>
  <si>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</si>
  <si>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</si>
  <si>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</si>
  <si>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</si>
  <si>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</si>
  <si>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</si>
  <si>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</si>
  <si>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</si>
  <si>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</si>
  <si>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</si>
  <si>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</si>
  <si>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</si>
  <si>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</si>
  <si>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</si>
  <si>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</si>
  <si>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</si>
  <si>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</si>
  <si>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</si>
  <si>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</si>
  <si>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</si>
  <si>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</si>
  <si>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</si>
  <si>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</si>
  <si>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</si>
  <si>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</si>
  <si>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</si>
  <si>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</si>
  <si>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</si>
  <si>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</si>
  <si>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</si>
  <si>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</si>
  <si>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</si>
  <si>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</si>
  <si>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</si>
  <si>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</si>
  <si>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</si>
  <si>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</si>
  <si>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</si>
  <si>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</si>
  <si>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</si>
  <si>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</si>
  <si>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</si>
  <si>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</si>
  <si>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</si>
  <si>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</si>
  <si>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</si>
  <si>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</si>
  <si>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</si>
  <si>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</si>
  <si>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</si>
  <si>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</si>
  <si>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</si>
  <si>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</si>
  <si>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</si>
  <si>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</si>
  <si>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</si>
  <si>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</si>
  <si>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</si>
  <si>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</si>
  <si>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</si>
  <si>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</si>
  <si>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</si>
  <si>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</si>
  <si>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</si>
  <si>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</si>
  <si>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</si>
  <si>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</si>
  <si>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</si>
  <si>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</si>
  <si>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</si>
  <si>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</si>
  <si>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</si>
  <si>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</si>
  <si>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</si>
  <si>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</si>
  <si>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</si>
  <si>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</si>
  <si>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</si>
  <si>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</si>
  <si>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</si>
  <si>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</si>
  <si>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</si>
  <si>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</si>
  <si>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</si>
  <si>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</si>
  <si>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</si>
  <si>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</si>
  <si>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</si>
  <si>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</si>
  <si>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</si>
  <si>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</si>
  <si>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</si>
  <si>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</si>
  <si>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</si>
  <si>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</si>
  <si>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</si>
  <si>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</si>
  <si>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</si>
  <si>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</si>
  <si>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</si>
  <si>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</si>
  <si>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</si>
  <si>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</si>
  <si>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</si>
  <si>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</si>
  <si>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</si>
  <si>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</si>
  <si>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</si>
  <si>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</si>
  <si>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</si>
  <si>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</si>
  <si>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</si>
  <si>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</si>
  <si>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</si>
  <si>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</si>
  <si>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</si>
  <si>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</si>
  <si>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</si>
  <si>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</si>
  <si>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</si>
  <si>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</si>
  <si>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</si>
  <si>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</si>
  <si>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</si>
  <si>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</si>
  <si>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</si>
  <si>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</si>
  <si>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</si>
  <si>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</si>
  <si>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</si>
  <si>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</si>
  <si>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</si>
  <si>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</si>
  <si>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</si>
  <si>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</si>
  <si>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</si>
  <si>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</si>
  <si>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</si>
  <si>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</si>
  <si>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</si>
  <si>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</si>
  <si>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</si>
  <si>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</si>
  <si>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</si>
  <si>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</si>
  <si>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</si>
  <si>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</si>
  <si>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</si>
  <si>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</si>
  <si>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</si>
  <si>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</si>
  <si>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</si>
  <si>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</si>
  <si>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</si>
  <si>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</si>
  <si>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</si>
  <si>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</si>
  <si>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</si>
  <si>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</si>
  <si>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</si>
  <si>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</si>
  <si>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</si>
  <si>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</si>
  <si>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</si>
  <si>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</si>
  <si>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</si>
  <si>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</si>
  <si>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</si>
  <si>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</si>
  <si>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</si>
  <si>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</si>
  <si>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</si>
  <si>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</si>
  <si>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</si>
  <si>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</si>
  <si>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</si>
  <si>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</si>
  <si>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</si>
  <si>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</si>
  <si>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</si>
  <si>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</si>
  <si>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</si>
  <si>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</si>
  <si>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</si>
  <si>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</si>
  <si>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</si>
  <si>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</si>
  <si>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</si>
  <si>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</si>
  <si>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</si>
  <si>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</si>
  <si>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</si>
  <si>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</si>
  <si>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</si>
  <si>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</si>
  <si>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</si>
  <si>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</si>
  <si>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</si>
  <si>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</si>
  <si>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</si>
  <si>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</si>
  <si>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</si>
  <si>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</si>
  <si>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</si>
  <si>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</si>
  <si>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</si>
  <si>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</si>
  <si>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</si>
  <si>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</si>
  <si>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</si>
  <si>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</si>
  <si>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</si>
  <si>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</si>
  <si>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</si>
  <si>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</si>
  <si>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</si>
  <si>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</si>
  <si>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</si>
  <si>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</si>
  <si>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</si>
  <si>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</si>
  <si>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</si>
  <si>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</si>
  <si>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</si>
  <si>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</si>
  <si>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</si>
  <si>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</si>
  <si>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</si>
  <si>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</si>
  <si>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</si>
  <si>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</si>
  <si>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</si>
  <si>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</si>
  <si>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</si>
  <si>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</si>
  <si>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</si>
  <si>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</si>
  <si>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</si>
  <si>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</si>
  <si>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</si>
  <si>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</si>
  <si>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</si>
  <si>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</si>
  <si>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</si>
  <si>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</si>
  <si>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</si>
  <si>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</si>
  <si>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</si>
  <si>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</si>
  <si>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</si>
  <si>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</si>
  <si>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</si>
  <si>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</si>
  <si>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</si>
  <si>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</si>
  <si>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</si>
  <si>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</si>
  <si>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</si>
  <si>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</si>
  <si>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</si>
  <si>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</si>
  <si>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</si>
  <si>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</si>
  <si>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</si>
  <si>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</si>
  <si>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</si>
  <si>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</si>
  <si>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</si>
  <si>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</si>
  <si>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</si>
  <si>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</si>
  <si>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</si>
  <si>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</si>
  <si>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</si>
  <si>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</si>
  <si>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</si>
  <si>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</si>
  <si>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</si>
  <si>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</si>
  <si>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</si>
  <si>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</si>
  <si>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</si>
  <si>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</si>
  <si>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</si>
  <si>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</si>
  <si>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</si>
  <si>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</si>
  <si>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</si>
  <si>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</si>
  <si>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</si>
  <si>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</si>
  <si>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</si>
  <si>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</si>
  <si>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</si>
  <si>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</si>
  <si>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</si>
  <si>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</si>
  <si>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</si>
  <si>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</si>
  <si>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</si>
  <si>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</si>
  <si>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</si>
  <si>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</si>
  <si>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</si>
  <si>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</si>
  <si>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</si>
  <si>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</si>
  <si>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</si>
  <si>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</si>
  <si>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</si>
  <si>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</si>
  <si>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</si>
  <si>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</si>
  <si>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</si>
  <si>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</si>
  <si>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</si>
  <si>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</si>
  <si>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</si>
  <si>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</si>
  <si>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</si>
  <si>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</si>
  <si>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</si>
  <si>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</si>
  <si>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</si>
  <si>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</si>
  <si>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</si>
  <si>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</si>
  <si>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</si>
  <si>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</si>
  <si>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</si>
  <si>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</si>
  <si>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</si>
  <si>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</si>
  <si>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</si>
  <si>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</si>
  <si>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</si>
  <si>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</si>
  <si>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</si>
  <si>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</si>
  <si>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</si>
  <si>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</si>
  <si>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</si>
  <si>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</si>
  <si>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</si>
  <si>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</si>
  <si>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</si>
  <si>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</si>
  <si>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</si>
  <si>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</si>
  <si>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</si>
  <si>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</si>
  <si>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</si>
  <si>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</si>
  <si>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</si>
  <si>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</si>
  <si>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</si>
  <si>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</si>
  <si>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</si>
  <si>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</si>
  <si>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</si>
  <si>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</si>
  <si>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</si>
  <si>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</si>
  <si>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</si>
  <si>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</si>
  <si>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</si>
  <si>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</si>
  <si>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</si>
  <si>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</si>
  <si>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</si>
  <si>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</si>
  <si>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</si>
  <si>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</si>
  <si>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</si>
  <si>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</si>
  <si>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</si>
  <si>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</si>
  <si>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</si>
  <si>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</si>
  <si>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</si>
  <si>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</si>
  <si>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</si>
  <si>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</si>
  <si>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</si>
  <si>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</si>
  <si>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</si>
  <si>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</si>
  <si>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</si>
  <si>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</si>
  <si>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</si>
  <si>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</si>
  <si>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</si>
  <si>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</si>
  <si>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</si>
  <si>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</si>
  <si>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</si>
  <si>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</si>
  <si>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</si>
  <si>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</si>
  <si>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</si>
  <si>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</si>
  <si>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</si>
  <si>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</si>
  <si>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</si>
  <si>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</si>
  <si>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</si>
  <si>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</si>
  <si>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</si>
  <si>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</si>
  <si>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</si>
  <si>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</si>
  <si>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</si>
  <si>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</si>
  <si>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</si>
  <si>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</si>
  <si>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</si>
  <si>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</si>
  <si>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</si>
  <si>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</si>
  <si>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</si>
  <si>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</si>
  <si>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</si>
  <si>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</si>
  <si>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</si>
  <si>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</si>
  <si>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</si>
  <si>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</si>
  <si>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</si>
  <si>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</si>
  <si>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</si>
  <si>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</si>
  <si>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</si>
  <si>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</si>
  <si>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</si>
  <si>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</si>
  <si>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</si>
  <si>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</si>
  <si>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</si>
  <si>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</si>
  <si>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</si>
  <si>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</si>
  <si>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</si>
  <si>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</si>
  <si>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</si>
  <si>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</si>
  <si>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</si>
  <si>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</si>
  <si>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</si>
  <si>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</si>
  <si>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</si>
  <si>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</si>
  <si>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</si>
  <si>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</si>
  <si>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</si>
  <si>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</si>
  <si>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</si>
  <si>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</si>
  <si>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</si>
  <si>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</si>
  <si>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</si>
  <si>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</si>
  <si>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</si>
  <si>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</si>
  <si>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</si>
  <si>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</si>
  <si>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</si>
  <si>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</si>
  <si>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</si>
  <si>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</si>
  <si>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</si>
  <si>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</si>
  <si>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</si>
  <si>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</si>
  <si>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</si>
  <si>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</si>
  <si>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</si>
  <si>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</si>
  <si>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</si>
  <si>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</si>
  <si>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</si>
  <si>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</si>
  <si>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</si>
  <si>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</si>
  <si>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</si>
  <si>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</si>
  <si>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</si>
  <si>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</si>
  <si>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</si>
  <si>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</si>
  <si>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</si>
  <si>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</si>
  <si>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</si>
  <si>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</si>
  <si>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</si>
  <si>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</si>
  <si>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</si>
  <si>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</si>
  <si>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</si>
  <si>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</si>
  <si>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</si>
  <si>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</si>
  <si>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</si>
  <si>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</si>
  <si>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</si>
  <si>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</si>
  <si>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</si>
  <si>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</si>
  <si>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</si>
  <si>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</si>
  <si>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</si>
  <si>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</si>
  <si>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</si>
  <si>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</si>
  <si>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</si>
  <si>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</si>
  <si>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</si>
  <si>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</si>
  <si>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</si>
  <si>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</si>
  <si>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</si>
  <si>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</si>
  <si>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</si>
  <si>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</si>
  <si>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</si>
  <si>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</si>
  <si>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</si>
  <si>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</si>
  <si>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</si>
  <si>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</si>
  <si>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</si>
  <si>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</si>
  <si>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</si>
  <si>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</si>
  <si>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</si>
  <si>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</si>
  <si>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</si>
  <si>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</si>
  <si>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</si>
  <si>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</si>
  <si>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</si>
  <si>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</si>
  <si>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</si>
  <si>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</si>
  <si>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</si>
  <si>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</si>
  <si>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</si>
  <si>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</si>
  <si>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</si>
  <si>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</si>
  <si>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</si>
  <si>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</si>
  <si>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</si>
  <si>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</si>
  <si>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</si>
  <si>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</si>
  <si>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</si>
  <si>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</si>
  <si>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</si>
  <si>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</si>
  <si>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</si>
  <si>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</si>
  <si>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</si>
  <si>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</si>
  <si>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</si>
  <si>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</si>
  <si>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</si>
  <si>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</si>
  <si>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</si>
  <si>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</si>
  <si>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</si>
  <si>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</si>
  <si>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</si>
  <si>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</si>
  <si>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</si>
  <si>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</si>
  <si>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</si>
  <si>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</si>
  <si>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</si>
  <si>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</si>
  <si>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</si>
  <si>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</si>
  <si>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</si>
  <si>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</si>
  <si>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</si>
  <si>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</si>
  <si>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</si>
  <si>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</si>
  <si>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</si>
  <si>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</si>
  <si>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</si>
  <si>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</si>
  <si>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</si>
  <si>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</si>
  <si>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</si>
  <si>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</si>
  <si>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</si>
  <si>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</si>
  <si>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</si>
  <si>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</si>
  <si>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</si>
  <si>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</si>
  <si>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</si>
  <si>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</si>
  <si>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</si>
  <si>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</si>
  <si>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</si>
  <si>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</si>
  <si>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</si>
  <si>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</si>
  <si>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</si>
  <si>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</si>
  <si>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</si>
  <si>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</si>
  <si>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</si>
  <si>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</si>
  <si>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</si>
  <si>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</si>
  <si>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</si>
  <si>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</si>
  <si>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</si>
  <si>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</si>
  <si>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</si>
  <si>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</si>
  <si>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</si>
  <si>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</si>
  <si>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</si>
  <si>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</si>
  <si>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</si>
  <si>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</si>
  <si>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</si>
  <si>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</si>
  <si>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</si>
  <si>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</si>
  <si>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</si>
  <si>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</si>
  <si>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</si>
  <si>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</si>
  <si>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</si>
  <si>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</si>
  <si>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</si>
  <si>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</si>
  <si>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</si>
  <si>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</si>
  <si>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</si>
  <si>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</si>
  <si>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</si>
  <si>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</si>
  <si>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</si>
  <si>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</si>
  <si>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</si>
  <si>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</si>
  <si>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</si>
  <si>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</si>
  <si>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</si>
  <si>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</si>
  <si>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</si>
  <si>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</si>
  <si>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</si>
  <si>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</si>
  <si>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</si>
  <si>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</si>
  <si>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</si>
  <si>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</si>
  <si>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</si>
  <si>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</si>
  <si>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</si>
  <si>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</si>
  <si>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</si>
  <si>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</si>
  <si>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</si>
  <si>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</si>
  <si>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</si>
  <si>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</si>
  <si>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</si>
  <si>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</si>
  <si>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</si>
  <si>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</si>
  <si>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</si>
  <si>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</si>
  <si>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</si>
  <si>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</si>
  <si>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</si>
  <si>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</si>
  <si>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</si>
  <si>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</si>
  <si>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</si>
  <si>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</si>
  <si>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</si>
  <si>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</si>
  <si>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</si>
  <si>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</si>
  <si>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</si>
  <si>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</si>
  <si>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</si>
  <si>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</si>
  <si>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</si>
  <si>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</si>
  <si>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</si>
  <si>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</si>
  <si>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</si>
  <si>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</si>
  <si>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</si>
  <si>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</si>
  <si>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</si>
  <si>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</si>
  <si>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</si>
  <si>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</si>
  <si>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</si>
  <si>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</si>
  <si>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</si>
  <si>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</si>
  <si>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</si>
  <si>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</si>
  <si>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</si>
  <si>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</si>
  <si>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</si>
  <si>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</si>
  <si>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</si>
  <si>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</si>
  <si>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</si>
  <si>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</si>
  <si>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</si>
  <si>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</si>
  <si>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</si>
  <si>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</si>
  <si>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</si>
  <si>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</si>
  <si>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</si>
  <si>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</si>
  <si>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</si>
  <si>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</si>
  <si>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</si>
  <si>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</si>
  <si>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</si>
  <si>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</si>
  <si>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</si>
  <si>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</si>
  <si>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</si>
  <si>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</si>
  <si>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</si>
  <si>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</si>
  <si>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</si>
  <si>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</si>
  <si>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</si>
  <si>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</si>
  <si>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</si>
  <si>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</si>
  <si>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</si>
  <si>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</si>
  <si>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</si>
  <si>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</si>
  <si>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</si>
  <si>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</si>
  <si>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</si>
  <si>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</si>
  <si>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</si>
  <si>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</si>
  <si>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</si>
  <si>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</si>
  <si>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</si>
  <si>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</si>
  <si>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</si>
  <si>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</si>
  <si>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</si>
  <si>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</si>
  <si>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</si>
  <si>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</si>
  <si>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</si>
  <si>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</si>
  <si>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</si>
  <si>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</si>
  <si>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</si>
  <si>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</si>
  <si>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</si>
  <si>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</si>
  <si>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</si>
  <si>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</si>
  <si>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</si>
  <si>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</si>
  <si>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</si>
  <si>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</si>
  <si>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</si>
  <si>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</si>
  <si>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</si>
  <si>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</si>
  <si>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</si>
  <si>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</si>
  <si>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</si>
  <si>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</si>
  <si>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</si>
  <si>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</si>
  <si>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</si>
  <si>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</si>
  <si>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</si>
  <si>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</si>
  <si>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</si>
  <si>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</si>
  <si>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</si>
  <si>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</si>
  <si>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</si>
  <si>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</si>
  <si>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</si>
  <si>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</si>
  <si>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</si>
  <si>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</si>
  <si>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</si>
  <si>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</si>
  <si>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</si>
  <si>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</si>
  <si>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</si>
  <si>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</si>
  <si>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</si>
  <si>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</si>
  <si>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</si>
  <si>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</si>
  <si>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</si>
  <si>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</si>
  <si>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</si>
  <si>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</si>
  <si>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</si>
  <si>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</si>
  <si>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</si>
  <si>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</si>
  <si>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</si>
  <si>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</si>
  <si>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</si>
  <si>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</si>
  <si>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</si>
  <si>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</si>
  <si>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</si>
  <si>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</si>
  <si>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</si>
  <si>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</si>
  <si>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</si>
  <si>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</si>
  <si>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</si>
  <si>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</si>
  <si>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</si>
  <si>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</si>
  <si>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</si>
  <si>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</si>
  <si>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</si>
  <si>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</si>
  <si>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</si>
  <si>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</si>
  <si>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</si>
  <si>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</si>
  <si>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</si>
  <si>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</si>
  <si>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</si>
  <si>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</si>
  <si>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</si>
  <si>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</si>
  <si>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</si>
  <si>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</si>
  <si>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</si>
  <si>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</si>
  <si>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</si>
  <si>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</si>
  <si>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</si>
  <si>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</si>
  <si>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</si>
  <si>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</si>
  <si>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</si>
  <si>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</si>
  <si>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</si>
  <si>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</si>
  <si>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</si>
  <si>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</si>
  <si>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</si>
  <si>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</si>
  <si>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</si>
  <si>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</si>
  <si>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</si>
  <si>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</si>
  <si>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</si>
  <si>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</si>
  <si>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</si>
  <si>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</si>
  <si>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</si>
  <si>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</si>
  <si>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</si>
  <si>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</si>
  <si>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</si>
  <si>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</si>
  <si>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</si>
  <si>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</si>
  <si>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</si>
  <si>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</si>
  <si>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</si>
  <si>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</si>
  <si>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</si>
  <si>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</si>
  <si>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</si>
  <si>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</si>
  <si>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</si>
  <si>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</si>
  <si>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</si>
  <si>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</si>
  <si>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</si>
  <si>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</si>
  <si>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</si>
  <si>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</si>
  <si>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</si>
  <si>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</si>
  <si>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</si>
  <si>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</si>
  <si>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</si>
  <si>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</si>
  <si>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</si>
  <si>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</si>
  <si>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</si>
  <si>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</si>
  <si>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</si>
  <si>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</si>
  <si>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</si>
  <si>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</si>
  <si>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</si>
  <si>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</si>
  <si>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</si>
  <si>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</si>
  <si>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</si>
  <si>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</si>
  <si>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</si>
  <si>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</si>
  <si>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</si>
  <si>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</si>
  <si>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</si>
  <si>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</si>
  <si>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</si>
  <si>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</si>
  <si>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</si>
  <si>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</si>
  <si>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</si>
  <si>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</si>
  <si>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</si>
  <si>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</si>
  <si>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</si>
  <si>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</si>
  <si>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</si>
  <si>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</si>
  <si>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</si>
  <si>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</si>
  <si>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</si>
  <si>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</si>
  <si>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</si>
  <si>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</si>
  <si>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</si>
  <si>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</si>
  <si>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</si>
  <si>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</si>
  <si>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</si>
  <si>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</si>
  <si>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</si>
  <si>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</si>
  <si>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</si>
  <si>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</si>
  <si>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</si>
  <si>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</si>
  <si>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</si>
  <si>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</si>
  <si>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</si>
  <si>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</si>
  <si>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</si>
  <si>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</si>
  <si>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</si>
  <si>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</si>
  <si>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</si>
  <si>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</si>
  <si>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</si>
  <si>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</si>
  <si>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</si>
  <si>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</si>
  <si>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</si>
  <si>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</si>
  <si>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</si>
  <si>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</si>
  <si>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</si>
  <si>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</si>
  <si>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</si>
  <si>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</si>
  <si>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</si>
  <si>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</si>
  <si>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</si>
  <si>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</si>
  <si>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</si>
  <si>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</si>
  <si>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</si>
  <si>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</si>
  <si>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</si>
  <si>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</si>
  <si>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</si>
  <si>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</si>
  <si>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</si>
  <si>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</si>
  <si>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</si>
  <si>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</si>
  <si>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</si>
  <si>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</si>
  <si>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</si>
  <si>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</si>
  <si>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</si>
  <si>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</si>
  <si>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</si>
  <si>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</si>
  <si>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</si>
  <si>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</si>
  <si>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</si>
  <si>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</si>
  <si>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</si>
  <si>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</si>
  <si>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</si>
  <si>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</si>
  <si>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</si>
  <si>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</si>
  <si>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</si>
  <si>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</si>
  <si>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</si>
  <si>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</si>
  <si>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</si>
  <si>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</si>
  <si>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</si>
  <si>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</si>
  <si>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</si>
  <si>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</si>
  <si>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</si>
  <si>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</si>
  <si>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</si>
  <si>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</si>
  <si>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</si>
  <si>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</si>
  <si>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</si>
  <si>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</si>
  <si>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</si>
  <si>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</si>
  <si>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</si>
  <si>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</si>
  <si>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</si>
  <si>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</si>
  <si>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</si>
  <si>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</si>
  <si>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</si>
  <si>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</si>
  <si>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</si>
  <si>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</si>
  <si>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</si>
  <si>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</si>
  <si>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</si>
  <si>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</si>
  <si>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</si>
  <si>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</si>
  <si>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</si>
  <si>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</si>
  <si>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</si>
  <si>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</si>
  <si>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</si>
  <si>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</si>
  <si>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</si>
  <si>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</si>
  <si>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</si>
  <si>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</si>
  <si>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</si>
  <si>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</si>
  <si>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</si>
  <si>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</si>
  <si>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</si>
  <si>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</si>
  <si>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</si>
  <si>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</si>
  <si>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</si>
  <si>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</si>
  <si>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</si>
  <si>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</si>
  <si>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</si>
  <si>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</si>
  <si>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</si>
  <si>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</si>
  <si>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</si>
  <si>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</si>
  <si>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</si>
  <si>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</si>
  <si>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</si>
  <si>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</si>
  <si>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</si>
  <si>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</si>
  <si>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</si>
  <si>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</si>
  <si>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</si>
  <si>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</si>
  <si>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</si>
  <si>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</si>
  <si>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</si>
  <si>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</si>
  <si>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</si>
  <si>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</si>
  <si>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</si>
  <si>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</si>
  <si>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</si>
  <si>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</si>
  <si>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</si>
  <si>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</si>
  <si>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</si>
  <si>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</si>
  <si>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</si>
  <si>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</si>
  <si>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</si>
  <si>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</si>
  <si>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</si>
  <si>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</si>
  <si>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</si>
  <si>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</si>
  <si>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</si>
  <si>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</si>
  <si>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</si>
  <si>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</si>
  <si>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</si>
  <si>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</si>
  <si>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</si>
  <si>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</si>
  <si>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</si>
  <si>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</si>
  <si>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</si>
  <si>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</si>
  <si>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</si>
  <si>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</si>
  <si>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</si>
  <si>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</si>
  <si>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</si>
  <si>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</si>
  <si>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</si>
  <si>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</si>
  <si>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</si>
  <si>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</si>
  <si>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</si>
  <si>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</si>
  <si>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</si>
  <si>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</si>
  <si>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</si>
  <si>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</si>
  <si>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</si>
  <si>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</si>
  <si>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</si>
  <si>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</si>
  <si>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</si>
  <si>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</si>
  <si>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</si>
  <si>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</si>
  <si>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</si>
  <si>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</si>
  <si>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</si>
  <si>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</si>
  <si>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</si>
  <si>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</si>
  <si>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</si>
  <si>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</si>
  <si>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</si>
  <si>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</si>
  <si>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</si>
  <si>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</si>
  <si>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</si>
  <si>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</si>
  <si>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</si>
  <si>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</si>
  <si>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</si>
  <si>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</si>
  <si>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</si>
  <si>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</si>
  <si>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</si>
  <si>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</si>
  <si>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</si>
  <si>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</si>
  <si>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</si>
  <si>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</si>
  <si>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</si>
  <si>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</si>
  <si>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</si>
  <si>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</si>
  <si>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</si>
  <si>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</si>
  <si>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</si>
  <si>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</si>
  <si>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</si>
  <si>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</si>
  <si>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</si>
  <si>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</si>
  <si>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</si>
  <si>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</si>
  <si>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</si>
  <si>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</si>
  <si>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</si>
  <si>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</si>
  <si>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</si>
  <si>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</si>
  <si>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</si>
  <si>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</si>
  <si>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</si>
  <si>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</si>
  <si>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</si>
  <si>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</si>
  <si>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</si>
  <si>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</si>
  <si>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</si>
  <si>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</si>
  <si>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</si>
  <si>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</si>
  <si>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</si>
  <si>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</si>
  <si>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</si>
  <si>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</si>
  <si>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</si>
  <si>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</si>
  <si>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</si>
  <si>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</si>
  <si>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</si>
  <si>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</si>
  <si>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</si>
  <si>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</si>
  <si>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</si>
  <si>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</si>
  <si>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</si>
  <si>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</si>
  <si>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</si>
  <si>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</si>
  <si>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</si>
  <si>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</si>
  <si>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</si>
  <si>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</si>
  <si>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</si>
  <si>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</si>
  <si>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</si>
  <si>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</si>
  <si>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</si>
  <si>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</si>
  <si>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</si>
  <si>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</si>
  <si>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</si>
  <si>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</si>
  <si>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</si>
  <si>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</si>
  <si>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</si>
  <si>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</si>
  <si>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</si>
  <si>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</si>
  <si>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</si>
  <si>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</si>
  <si>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</si>
  <si>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</si>
  <si>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</si>
  <si>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</si>
  <si>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</si>
  <si>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</si>
  <si>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</si>
  <si>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</si>
  <si>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</si>
  <si>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</si>
  <si>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</si>
  <si>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</si>
  <si>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</si>
  <si>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</si>
  <si>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</si>
  <si>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</si>
  <si>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</si>
  <si>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</si>
  <si>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</si>
  <si>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</si>
  <si>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</si>
  <si>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</si>
  <si>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</si>
  <si>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</si>
  <si>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</si>
  <si>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</si>
  <si>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</si>
  <si>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</si>
  <si>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</si>
  <si>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</si>
  <si>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</si>
  <si>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</si>
  <si>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</si>
  <si>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</si>
  <si>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</si>
  <si>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</si>
  <si>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</si>
  <si>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</si>
  <si>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</si>
  <si>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</si>
  <si>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</si>
  <si>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</si>
  <si>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</si>
  <si>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</si>
  <si>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</si>
  <si>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</si>
  <si>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</si>
  <si>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</si>
  <si>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</si>
  <si>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</si>
  <si>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</si>
  <si>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</si>
  <si>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</si>
  <si>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</si>
  <si>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</si>
  <si>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</si>
  <si>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</si>
  <si>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</si>
  <si>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</si>
  <si>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</si>
  <si>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</si>
  <si>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</si>
  <si>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</si>
  <si>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</si>
  <si>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</si>
  <si>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</si>
  <si>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</si>
  <si>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</si>
  <si>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</si>
  <si>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</si>
  <si>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</si>
  <si>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</si>
  <si>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</si>
  <si>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</si>
  <si>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</si>
  <si>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</si>
  <si>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</si>
  <si>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</si>
  <si>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</si>
  <si>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</si>
  <si>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</si>
  <si>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</si>
  <si>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</si>
  <si>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</si>
  <si>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</si>
  <si>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</si>
  <si>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</si>
  <si>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</si>
  <si>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</si>
  <si>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</si>
  <si>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</si>
  <si>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</si>
  <si>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</si>
  <si>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</si>
  <si>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</si>
  <si>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</si>
  <si>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</si>
  <si>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</si>
  <si>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</si>
  <si>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</si>
  <si>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</si>
  <si>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</si>
  <si>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</si>
  <si>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</si>
  <si>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</si>
  <si>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</si>
  <si>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</si>
  <si>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</si>
  <si>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</si>
  <si>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</si>
  <si>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</si>
  <si>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</si>
  <si>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</si>
  <si>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</si>
  <si>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</si>
  <si>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</si>
  <si>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</si>
  <si>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</si>
  <si>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</si>
  <si>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</si>
  <si>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</si>
  <si>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</si>
  <si>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</si>
  <si>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</si>
  <si>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</si>
  <si>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</si>
  <si>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</si>
  <si>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</si>
  <si>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</si>
  <si>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</si>
  <si>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</si>
  <si>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</si>
  <si>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</si>
  <si>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</si>
  <si>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</si>
  <si>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</si>
  <si>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</si>
  <si>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</si>
  <si>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</si>
  <si>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</si>
  <si>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</si>
  <si>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</si>
  <si>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</si>
  <si>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</si>
  <si>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</si>
  <si>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</si>
  <si>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</si>
  <si>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</si>
  <si>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</si>
  <si>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</si>
  <si>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</si>
  <si>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</si>
  <si>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</si>
  <si>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</si>
  <si>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</si>
  <si>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</si>
  <si>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</si>
  <si>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</si>
  <si>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</si>
  <si>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</si>
  <si>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</si>
  <si>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</si>
  <si>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</si>
  <si>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</si>
  <si>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</si>
  <si>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</si>
  <si>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</si>
  <si>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</si>
  <si>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</si>
  <si>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</si>
  <si>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</si>
  <si>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</si>
  <si>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</si>
  <si>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</si>
  <si>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</si>
  <si>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</si>
  <si>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</si>
  <si>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</si>
  <si>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</si>
  <si>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</si>
  <si>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</si>
  <si>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</si>
  <si>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</si>
  <si>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</si>
  <si>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</si>
  <si>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</si>
  <si>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</si>
  <si>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</si>
  <si>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</si>
  <si>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</si>
  <si>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</si>
  <si>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</si>
  <si>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</si>
  <si>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</si>
  <si>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</si>
  <si>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</si>
  <si>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</si>
  <si>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</si>
  <si>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</si>
  <si>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</si>
  <si>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</si>
  <si>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</si>
  <si>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</si>
  <si>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</si>
  <si>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</si>
  <si>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</si>
  <si>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</si>
  <si>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</si>
  <si>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</si>
  <si>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</si>
  <si>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</si>
  <si>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</si>
  <si>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</si>
  <si>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</si>
  <si>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</si>
  <si>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</si>
  <si>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</si>
  <si>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</si>
  <si>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</si>
  <si>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</si>
  <si>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</si>
  <si>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</si>
  <si>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</si>
  <si>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</si>
  <si>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</si>
  <si>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</si>
  <si>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</si>
  <si>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</si>
  <si>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</si>
  <si>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</si>
  <si>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</si>
  <si>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</si>
  <si>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</si>
  <si>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</si>
  <si>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</si>
  <si>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</si>
  <si>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</si>
  <si>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</si>
  <si>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</si>
  <si>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</si>
  <si>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</si>
  <si>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</si>
  <si>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</si>
  <si>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</si>
  <si>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</si>
  <si>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</si>
  <si>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</si>
  <si>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</si>
  <si>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</si>
  <si>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</si>
  <si>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</si>
  <si>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</si>
  <si>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</si>
  <si>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</si>
  <si>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</si>
  <si>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</si>
  <si>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</si>
  <si>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</si>
  <si>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</si>
  <si>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</si>
  <si>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</si>
  <si>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</si>
  <si>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</si>
  <si>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</si>
  <si>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</si>
  <si>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</si>
  <si>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</si>
  <si>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</si>
  <si>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</si>
  <si>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</si>
  <si>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</si>
  <si>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</si>
  <si>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</si>
  <si>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</si>
  <si>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</si>
  <si>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</si>
  <si>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</si>
  <si>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</si>
  <si>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</si>
  <si>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</si>
  <si>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</si>
  <si>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</si>
  <si>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</si>
  <si>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</si>
  <si>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</si>
  <si>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</si>
  <si>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</si>
  <si>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</si>
  <si>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</si>
  <si>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</si>
  <si>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</si>
  <si>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</si>
  <si>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</si>
  <si>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</si>
  <si>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</si>
  <si>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</si>
  <si>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</si>
  <si>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</si>
  <si>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</si>
  <si>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</si>
  <si>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</si>
  <si>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</si>
  <si>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</si>
  <si>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</si>
  <si>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</si>
  <si>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</si>
  <si>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</si>
  <si>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</si>
  <si>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</si>
  <si>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</si>
  <si>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</si>
  <si>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</si>
  <si>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</si>
  <si>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</si>
  <si>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</si>
  <si>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</si>
  <si>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</si>
  <si>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</si>
  <si>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</si>
  <si>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</si>
  <si>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</si>
  <si>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</si>
  <si>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</si>
  <si>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</si>
  <si>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</si>
  <si>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</si>
  <si>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</si>
  <si>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</si>
  <si>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</si>
  <si>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</si>
  <si>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</si>
  <si>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</si>
  <si>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</si>
  <si>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</si>
  <si>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</si>
  <si>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</si>
  <si>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</si>
  <si>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</si>
  <si>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</si>
  <si>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</si>
  <si>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</si>
  <si>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</si>
  <si>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</si>
  <si>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</si>
  <si>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</si>
  <si>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</si>
  <si>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</si>
  <si>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</si>
  <si>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</si>
  <si>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</si>
  <si>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</si>
  <si>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</si>
  <si>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</si>
  <si>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</si>
  <si>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</si>
  <si>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</si>
  <si>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</si>
  <si>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</si>
  <si>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</si>
  <si>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</si>
  <si>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</si>
  <si>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</si>
  <si>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</si>
  <si>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</si>
  <si>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</si>
  <si>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</si>
  <si>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</si>
  <si>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</si>
  <si>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</si>
  <si>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</si>
  <si>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</si>
  <si>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</si>
  <si>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</si>
  <si>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</si>
  <si>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</si>
  <si>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</si>
  <si>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</si>
  <si>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</si>
  <si>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</si>
  <si>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</si>
  <si>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</si>
  <si>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</si>
  <si>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</si>
  <si>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</si>
  <si>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</si>
  <si>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</si>
  <si>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</si>
  <si>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</si>
  <si>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</si>
  <si>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</si>
  <si>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</si>
  <si>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</si>
  <si>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</si>
  <si>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</si>
  <si>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</si>
  <si>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</si>
  <si>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</si>
  <si>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</si>
  <si>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</si>
  <si>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</si>
  <si>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</si>
  <si>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</si>
  <si>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</si>
  <si>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</si>
  <si>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</si>
  <si>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</si>
  <si>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</si>
  <si>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</si>
  <si>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</si>
  <si>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</si>
  <si>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</si>
  <si>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</si>
  <si>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</si>
  <si>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</si>
  <si>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</si>
  <si>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</si>
  <si>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</si>
  <si>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</si>
  <si>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</si>
  <si>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</si>
  <si>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</si>
  <si>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</si>
  <si>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</si>
  <si>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</si>
  <si>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</si>
  <si>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</si>
  <si>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</si>
  <si>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</si>
  <si>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</si>
  <si>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</si>
  <si>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</si>
  <si>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</si>
  <si>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</si>
  <si>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</si>
  <si>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</si>
  <si>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</si>
  <si>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</si>
  <si>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</si>
  <si>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</si>
  <si>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</si>
  <si>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</si>
  <si>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</si>
  <si>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</si>
  <si>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</si>
  <si>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</si>
  <si>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</si>
  <si>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</si>
  <si>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</si>
  <si>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</si>
  <si>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</si>
  <si>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</si>
  <si>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</si>
  <si>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</si>
  <si>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</si>
  <si>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</si>
  <si>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</si>
  <si>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</si>
  <si>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</si>
  <si>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</si>
  <si>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</si>
  <si>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</si>
  <si>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</si>
  <si>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</si>
  <si>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</si>
  <si>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</si>
  <si>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</si>
  <si>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</si>
  <si>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</si>
  <si>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</si>
  <si>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</si>
  <si>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</si>
  <si>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</si>
  <si>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</si>
  <si>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</si>
  <si>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</si>
  <si>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</si>
  <si>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</si>
  <si>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</si>
  <si>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</si>
  <si>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</si>
  <si>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</si>
  <si>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</si>
  <si>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</si>
  <si>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</si>
  <si>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</si>
  <si>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</si>
  <si>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</si>
  <si>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</si>
  <si>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</si>
  <si>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</si>
  <si>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</si>
  <si>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</si>
  <si>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</si>
  <si>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</si>
  <si>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</si>
  <si>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</si>
  <si>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</si>
  <si>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</si>
  <si>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</si>
  <si>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</si>
  <si>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</si>
  <si>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</si>
  <si>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</si>
  <si>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</si>
  <si>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</si>
  <si>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</si>
  <si>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</si>
  <si>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</si>
  <si>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</si>
  <si>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</si>
  <si>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</si>
  <si>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</si>
  <si>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</si>
  <si>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</si>
  <si>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</si>
  <si>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</si>
  <si>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</si>
  <si>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</si>
  <si>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</si>
  <si>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</si>
  <si>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</si>
  <si>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</si>
  <si>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</si>
  <si>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</si>
  <si>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</si>
  <si>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</si>
  <si>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</si>
  <si>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</si>
  <si>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</si>
  <si>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</si>
  <si>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</si>
  <si>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</si>
  <si>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</si>
  <si>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</si>
  <si>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</si>
  <si>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</si>
  <si>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</si>
  <si>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</si>
  <si>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</si>
  <si>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</si>
  <si>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</si>
  <si>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</si>
  <si>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</si>
  <si>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</si>
  <si>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</si>
  <si>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</si>
  <si>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</si>
  <si>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</si>
  <si>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</si>
  <si>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</si>
  <si>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</si>
  <si>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</si>
  <si>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</si>
  <si>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</si>
  <si>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</si>
  <si>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</si>
  <si>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</si>
  <si>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</si>
  <si>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</si>
  <si>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</si>
  <si>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</si>
  <si>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</si>
  <si>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</si>
  <si>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</si>
  <si>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</si>
  <si>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</si>
  <si>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</si>
  <si>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</si>
  <si>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</si>
  <si>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</si>
  <si>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</si>
  <si>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</si>
  <si>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</si>
  <si>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</si>
  <si>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</si>
  <si>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</si>
  <si>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</si>
  <si>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</si>
  <si>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</si>
  <si>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</si>
  <si>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</si>
  <si>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</si>
  <si>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</si>
  <si>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</si>
  <si>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</si>
  <si>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</si>
  <si>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</si>
  <si>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</si>
  <si>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</si>
  <si>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</si>
  <si>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</si>
  <si>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</si>
  <si>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</si>
  <si>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</si>
  <si>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</si>
  <si>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</si>
  <si>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</si>
  <si>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</si>
  <si>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</si>
  <si>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</si>
  <si>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</si>
  <si>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</si>
  <si>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</si>
  <si>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</si>
  <si>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</si>
  <si>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</si>
  <si>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</si>
  <si>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</si>
  <si>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</si>
  <si>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</si>
  <si>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</si>
  <si>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</si>
  <si>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</si>
  <si>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</si>
  <si>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</si>
  <si>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</si>
  <si>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</si>
  <si>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</si>
  <si>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</si>
  <si>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</si>
  <si>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</si>
  <si>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</si>
  <si>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</si>
  <si>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</si>
  <si>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</si>
  <si>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</si>
  <si>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</si>
  <si>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</si>
  <si>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</si>
  <si>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</si>
  <si>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</si>
  <si>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</si>
  <si>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</si>
  <si>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</si>
  <si>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</si>
  <si>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</si>
  <si>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</si>
  <si>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</si>
  <si>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</si>
  <si>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</si>
  <si>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</si>
  <si>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</si>
  <si>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</si>
  <si>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</si>
  <si>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</si>
  <si>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</si>
  <si>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</si>
  <si>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</si>
  <si>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</si>
  <si>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</si>
  <si>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</si>
  <si>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</si>
  <si>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</si>
  <si>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</si>
  <si>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</si>
  <si>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</si>
  <si>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</si>
  <si>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</si>
  <si>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</si>
  <si>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</si>
  <si>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</si>
  <si>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</si>
  <si>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</si>
  <si>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</si>
  <si>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</si>
  <si>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</si>
  <si>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</si>
  <si>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</si>
  <si>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</si>
  <si>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</si>
  <si>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</si>
  <si>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</si>
  <si>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</si>
  <si>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</si>
  <si>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</si>
  <si>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</si>
  <si>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</si>
  <si>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</si>
  <si>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</si>
  <si>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</si>
  <si>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</si>
  <si>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</si>
  <si>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</si>
  <si>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</si>
  <si>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</si>
  <si>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</si>
  <si>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</si>
  <si>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</si>
  <si>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</si>
  <si>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</si>
  <si>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</si>
  <si>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</si>
  <si>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</si>
  <si>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</si>
  <si>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</si>
  <si>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</si>
  <si>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</si>
  <si>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</si>
  <si>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</si>
  <si>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</si>
  <si>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</si>
  <si>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</si>
  <si>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</si>
  <si>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</si>
  <si>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</si>
  <si>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</si>
  <si>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</si>
  <si>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</si>
  <si>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</si>
  <si>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</si>
  <si>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</si>
  <si>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</si>
  <si>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</si>
  <si>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</si>
  <si>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</si>
  <si>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</si>
  <si>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</si>
  <si>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</si>
  <si>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</si>
  <si>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</si>
  <si>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</si>
  <si>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</si>
  <si>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</si>
  <si>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</si>
  <si>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</si>
  <si>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</si>
  <si>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</si>
  <si>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</si>
  <si>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</si>
  <si>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</si>
  <si>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</si>
  <si>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</si>
  <si>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</si>
  <si>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</si>
  <si>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</si>
  <si>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</si>
  <si>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</si>
  <si>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</si>
  <si>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</si>
  <si>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</si>
  <si>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</si>
  <si>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</si>
  <si>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</si>
  <si>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</si>
  <si>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</si>
  <si>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</si>
  <si>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</si>
  <si>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</si>
  <si>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</si>
  <si>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</si>
  <si>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</si>
  <si>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</si>
  <si>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</si>
  <si>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</si>
  <si>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</si>
  <si>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</si>
  <si>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</si>
  <si>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</si>
  <si>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</si>
  <si>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</si>
  <si>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</si>
  <si>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</si>
  <si>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</si>
  <si>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</si>
  <si>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</si>
  <si>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</si>
  <si>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</si>
  <si>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</si>
  <si>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</si>
  <si>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</si>
  <si>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</si>
  <si>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</si>
  <si>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</si>
  <si>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</si>
  <si>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</si>
  <si>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</si>
  <si>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</si>
  <si>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</si>
  <si>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</si>
  <si>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</si>
  <si>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</si>
  <si>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</si>
  <si>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</si>
  <si>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</si>
  <si>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</si>
  <si>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</si>
  <si>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</si>
  <si>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</si>
  <si>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</si>
  <si>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</si>
  <si>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</si>
  <si>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</si>
  <si>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</si>
  <si>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</si>
  <si>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</si>
  <si>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</si>
  <si>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</si>
  <si>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</si>
  <si>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</si>
  <si>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</si>
  <si>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</si>
  <si>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</si>
  <si>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</si>
  <si>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</si>
  <si>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</si>
  <si>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</si>
  <si>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</si>
  <si>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</si>
  <si>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</si>
  <si>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</si>
  <si>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</si>
  <si>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</si>
  <si>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</si>
  <si>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</si>
  <si>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</si>
  <si>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</si>
  <si>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</si>
  <si>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</si>
  <si>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</si>
  <si>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</si>
  <si>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</si>
  <si>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</si>
  <si>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</si>
  <si>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</si>
  <si>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</si>
  <si>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</si>
  <si>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</si>
  <si>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</si>
  <si>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</si>
  <si>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</si>
  <si>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</si>
  <si>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</si>
  <si>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</si>
  <si>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</si>
  <si>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</si>
  <si>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</si>
  <si>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</si>
  <si>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</si>
  <si>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</si>
  <si>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</si>
  <si>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</si>
  <si>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</si>
  <si>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</si>
  <si>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</si>
  <si>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</si>
  <si>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</si>
  <si>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</si>
  <si>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</si>
  <si>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</si>
  <si>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</si>
  <si>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</si>
  <si>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</si>
  <si>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</si>
  <si>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</si>
  <si>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</si>
  <si>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</si>
  <si>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</si>
  <si>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</si>
  <si>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</si>
  <si>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</si>
  <si>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</si>
  <si>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</si>
  <si>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</si>
  <si>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</si>
  <si>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</si>
  <si>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</si>
  <si>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</si>
  <si>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</si>
  <si>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</si>
  <si>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</si>
  <si>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</si>
  <si>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</si>
  <si>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</si>
  <si>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</si>
  <si>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</si>
  <si>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</si>
  <si>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</si>
  <si>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</si>
  <si>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</si>
  <si>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</si>
  <si>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</si>
  <si>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</si>
  <si>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</si>
  <si>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</si>
  <si>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</si>
  <si>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</si>
  <si>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</si>
  <si>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</si>
  <si>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</si>
  <si>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</si>
  <si>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</si>
  <si>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</si>
  <si>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</si>
  <si>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</si>
  <si>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</si>
  <si>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</si>
  <si>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</si>
  <si>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</si>
  <si>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</si>
  <si>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</si>
  <si>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</si>
  <si>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</si>
  <si>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</si>
  <si>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</si>
  <si>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</si>
  <si>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</si>
  <si>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</si>
  <si>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</si>
  <si>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</si>
  <si>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</si>
  <si>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</si>
  <si>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</si>
  <si>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</si>
  <si>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</si>
  <si>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</si>
  <si>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</si>
  <si>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</si>
  <si>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</si>
  <si>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</si>
  <si>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</si>
  <si>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</si>
  <si>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</si>
  <si>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</si>
  <si>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</si>
  <si>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</si>
  <si>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</si>
  <si>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</si>
  <si>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</si>
  <si>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</si>
  <si>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</si>
  <si>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</si>
  <si>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</si>
  <si>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</si>
  <si>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</si>
  <si>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</si>
  <si>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</si>
  <si>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</si>
  <si>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</si>
  <si>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</si>
  <si>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</si>
  <si>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</si>
  <si>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</si>
  <si>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</si>
  <si>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</si>
  <si>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</si>
  <si>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</si>
  <si>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</si>
  <si>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</si>
  <si>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</si>
  <si>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</si>
  <si>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</si>
  <si>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</si>
  <si>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</si>
  <si>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</si>
  <si>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</si>
  <si>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</si>
  <si>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</si>
  <si>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</si>
  <si>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</si>
  <si>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</si>
  <si>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</si>
  <si>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</si>
  <si>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</si>
  <si>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</si>
  <si>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</si>
  <si>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</si>
  <si>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</si>
  <si>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</si>
  <si>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</si>
  <si>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</si>
  <si>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</si>
  <si>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</si>
  <si>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</si>
  <si>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</si>
  <si>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</si>
  <si>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</si>
  <si>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</si>
  <si>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</si>
  <si>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</si>
  <si>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</si>
  <si>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</si>
  <si>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</si>
  <si>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</si>
  <si>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</si>
  <si>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</si>
  <si>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</si>
  <si>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</si>
  <si>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</si>
  <si>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</si>
  <si>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</si>
  <si>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</si>
  <si>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</si>
  <si>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</si>
  <si>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</si>
  <si>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</si>
  <si>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</si>
  <si>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</si>
  <si>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</si>
  <si>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</si>
  <si>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</si>
  <si>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</si>
  <si>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</si>
  <si>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</si>
  <si>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</si>
  <si>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</si>
  <si>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</si>
  <si>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</si>
  <si>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</si>
  <si>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</si>
  <si>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</si>
  <si>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</si>
  <si>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</si>
  <si>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</si>
  <si>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</si>
  <si>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</si>
  <si>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</si>
  <si>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</si>
  <si>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</si>
  <si>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</si>
  <si>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</si>
  <si>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</si>
  <si>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</si>
  <si>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</si>
  <si>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</si>
  <si>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</si>
  <si>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</si>
  <si>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</si>
  <si>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</si>
  <si>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</si>
  <si>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</si>
  <si>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</si>
  <si>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</si>
  <si>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</si>
  <si>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</si>
  <si>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</si>
  <si>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</si>
  <si>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</si>
  <si>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</si>
  <si>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</si>
  <si>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</si>
  <si>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</si>
  <si>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</si>
  <si>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</si>
  <si>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</si>
  <si>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</si>
  <si>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</si>
  <si>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</si>
  <si>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</si>
  <si>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</si>
  <si>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</si>
  <si>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</si>
  <si>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</si>
  <si>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</si>
  <si>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</si>
  <si>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</si>
  <si>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</si>
  <si>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</si>
  <si>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</si>
  <si>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</si>
  <si>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</si>
  <si>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</si>
  <si>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</si>
  <si>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</si>
  <si>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</si>
  <si>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</si>
  <si>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</si>
  <si>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</si>
  <si>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</si>
  <si>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</si>
  <si>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</si>
  <si>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</si>
  <si>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</si>
  <si>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</si>
  <si>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</si>
  <si>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</si>
  <si>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</si>
  <si>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</si>
  <si>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</si>
  <si>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</si>
  <si>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</si>
  <si>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</si>
  <si>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</si>
  <si>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</si>
  <si>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</si>
  <si>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</si>
  <si>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</si>
  <si>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</si>
  <si>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</si>
  <si>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</si>
  <si>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</si>
  <si>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</si>
  <si>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</si>
  <si>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</si>
  <si>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</si>
  <si>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</si>
  <si>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</si>
  <si>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</si>
  <si>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</si>
  <si>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</si>
  <si>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</si>
  <si>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</si>
  <si>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</si>
  <si>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</si>
  <si>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</si>
  <si>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</si>
  <si>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</si>
  <si>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</si>
  <si>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</si>
  <si>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</si>
  <si>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</si>
  <si>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</si>
  <si>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</si>
  <si>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</si>
  <si>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</si>
  <si>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</si>
  <si>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</si>
  <si>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</si>
  <si>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</si>
  <si>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</si>
  <si>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</si>
  <si>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</si>
  <si>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</si>
  <si>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</si>
  <si>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</si>
  <si>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</si>
  <si>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</si>
  <si>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</si>
  <si>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</si>
  <si>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</si>
  <si>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</si>
  <si>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</si>
  <si>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</si>
  <si>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</si>
  <si>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</si>
  <si>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</si>
  <si>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</si>
  <si>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</si>
  <si>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</si>
  <si>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</si>
  <si>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</si>
  <si>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</si>
  <si>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</si>
  <si>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</si>
  <si>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</si>
  <si>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</si>
  <si>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</si>
  <si>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</si>
  <si>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</si>
  <si>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</si>
  <si>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</si>
  <si>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</si>
  <si>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</si>
  <si>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</si>
  <si>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</si>
  <si>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</si>
  <si>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</si>
  <si>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</si>
  <si>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</si>
  <si>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</si>
  <si>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</si>
  <si>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</si>
  <si>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</si>
  <si>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</si>
  <si>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</si>
  <si>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</si>
  <si>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</si>
  <si>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</si>
  <si>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</si>
  <si>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</si>
  <si>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</si>
  <si>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</si>
  <si>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</si>
  <si>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</si>
  <si>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</si>
  <si>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</si>
  <si>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</si>
  <si>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</si>
  <si>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</si>
  <si>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</si>
  <si>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</si>
  <si>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</si>
  <si>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</si>
  <si>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</si>
  <si>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</si>
  <si>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</si>
  <si>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</si>
  <si>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</si>
  <si>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</si>
  <si>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</si>
  <si>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</si>
  <si>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</si>
  <si>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</si>
  <si>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</si>
  <si>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</si>
  <si>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</si>
  <si>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</si>
  <si>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</si>
  <si>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</si>
  <si>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</si>
  <si>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</si>
  <si>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</si>
  <si>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</si>
  <si>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</si>
  <si>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</si>
  <si>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</si>
  <si>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</si>
  <si>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</si>
  <si>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</si>
  <si>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</si>
  <si>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</si>
  <si>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</si>
  <si>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</si>
  <si>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</si>
  <si>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</si>
  <si>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</si>
  <si>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</si>
  <si>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</si>
  <si>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</si>
  <si>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</si>
  <si>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</si>
  <si>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</si>
  <si>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</si>
  <si>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</si>
  <si>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</si>
  <si>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</si>
  <si>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</si>
  <si>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</si>
  <si>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</si>
  <si>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</si>
  <si>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</si>
  <si>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</si>
  <si>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</si>
  <si>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</si>
  <si>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</si>
  <si>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</si>
  <si>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</si>
  <si>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</si>
  <si>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</si>
  <si>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</si>
  <si>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</si>
  <si>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</si>
  <si>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</si>
  <si>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</si>
  <si>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</si>
  <si>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</si>
  <si>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</si>
  <si>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</si>
  <si>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</si>
  <si>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</si>
  <si>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</si>
  <si>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</si>
  <si>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</si>
  <si>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</si>
  <si>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</si>
  <si>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</si>
  <si>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</si>
  <si>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</si>
  <si>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</si>
  <si>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</si>
  <si>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</si>
  <si>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</si>
  <si>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</si>
  <si>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</si>
  <si>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</si>
  <si>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</si>
  <si>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</si>
  <si>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</si>
  <si>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</si>
  <si>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</si>
  <si>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</si>
  <si>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</si>
  <si>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</si>
  <si>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</si>
  <si>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</si>
  <si>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</si>
  <si>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</si>
  <si>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</si>
  <si>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</si>
  <si>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</si>
  <si>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</si>
  <si>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</si>
  <si>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</si>
  <si>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</si>
  <si>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</si>
  <si>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</si>
  <si>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</si>
  <si>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</si>
  <si>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</si>
  <si>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</si>
  <si>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</si>
  <si>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</si>
  <si>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</si>
  <si>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</si>
  <si>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</si>
  <si>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</si>
  <si>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</si>
  <si>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</si>
  <si>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</si>
  <si>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</si>
  <si>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</si>
  <si>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</si>
  <si>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</si>
  <si>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</si>
  <si>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</si>
  <si>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</si>
  <si>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</si>
  <si>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</si>
  <si>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</si>
  <si>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</si>
  <si>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</si>
  <si>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</si>
  <si>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</si>
  <si>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</si>
  <si>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</si>
  <si>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</si>
  <si>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</si>
  <si>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</si>
  <si>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</si>
  <si>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</si>
  <si>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</si>
  <si>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</si>
  <si>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</si>
  <si>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</si>
  <si>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</si>
  <si>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</si>
  <si>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</si>
  <si>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</si>
  <si>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</si>
  <si>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</si>
  <si>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</si>
  <si>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</si>
  <si>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</si>
  <si>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</si>
  <si>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</si>
  <si>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</si>
  <si>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</si>
  <si>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</si>
  <si>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</si>
  <si>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</si>
  <si>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</si>
  <si>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</si>
  <si>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</si>
  <si>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</si>
  <si>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</si>
  <si>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</si>
  <si>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</si>
  <si>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</si>
  <si>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</si>
  <si>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</si>
  <si>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</si>
  <si>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</si>
  <si>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</si>
  <si>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</si>
  <si>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</si>
  <si>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</si>
  <si>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</si>
  <si>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</si>
  <si>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</si>
  <si>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</si>
  <si>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</si>
  <si>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</si>
  <si>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</si>
  <si>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</si>
  <si>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</si>
  <si>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</si>
  <si>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</si>
  <si>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</si>
  <si>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</si>
  <si>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</si>
  <si>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</si>
  <si>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</si>
  <si>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</si>
  <si>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</si>
  <si>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</si>
  <si>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</si>
  <si>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</si>
  <si>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</si>
  <si>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</si>
  <si>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</si>
  <si>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</si>
  <si>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</si>
  <si>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</si>
  <si>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</si>
  <si>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</si>
  <si>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</si>
  <si>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</si>
  <si>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</si>
  <si>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</si>
  <si>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</si>
  <si>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</si>
  <si>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</si>
  <si>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</si>
  <si>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</si>
  <si>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</si>
  <si>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</si>
  <si>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</si>
  <si>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</si>
  <si>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</si>
  <si>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</si>
  <si>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</si>
  <si>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</si>
  <si>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</si>
  <si>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</si>
  <si>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</si>
  <si>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</si>
  <si>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</si>
  <si>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</si>
  <si>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</si>
  <si>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</si>
  <si>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</si>
  <si>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</si>
  <si>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</si>
  <si>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</si>
  <si>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</si>
  <si>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</si>
  <si>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</si>
  <si>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</si>
  <si>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</si>
  <si>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</si>
  <si>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</si>
  <si>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</si>
  <si>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</si>
  <si>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</si>
  <si>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</si>
  <si>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</si>
  <si>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</si>
  <si>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</si>
  <si>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</si>
  <si>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</si>
  <si>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</si>
  <si>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</si>
  <si>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</si>
  <si>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</si>
  <si>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</si>
  <si>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</si>
  <si>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</si>
  <si>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</si>
  <si>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</si>
  <si>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</si>
  <si>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</si>
  <si>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</si>
  <si>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</si>
  <si>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</si>
  <si>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</si>
  <si>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</si>
  <si>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</si>
  <si>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</si>
  <si>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</si>
  <si>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</si>
  <si>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</si>
  <si>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</si>
  <si>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</si>
  <si>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</si>
  <si>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</si>
  <si>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</si>
  <si>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</si>
  <si>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</si>
  <si>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</si>
  <si>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</si>
  <si>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</si>
  <si>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</si>
  <si>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</si>
  <si>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</si>
  <si>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</si>
  <si>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</si>
  <si>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</si>
  <si>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</si>
  <si>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</si>
  <si>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</si>
  <si>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</si>
  <si>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</si>
  <si>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</si>
  <si>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</si>
  <si>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</si>
  <si>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</si>
  <si>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</si>
  <si>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</si>
  <si>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</si>
  <si>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</si>
  <si>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</si>
  <si>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</si>
  <si>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</si>
  <si>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</si>
  <si>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</si>
  <si>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</si>
  <si>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</si>
  <si>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</si>
  <si>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</si>
  <si>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</si>
  <si>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</si>
  <si>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</si>
  <si>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</si>
  <si>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</si>
  <si>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</si>
  <si>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</si>
  <si>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</si>
  <si>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</si>
  <si>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</si>
  <si>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</si>
  <si>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</si>
  <si>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</si>
  <si>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</si>
  <si>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</si>
  <si>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</si>
  <si>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</si>
  <si>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</si>
  <si>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</si>
  <si>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</si>
  <si>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</si>
  <si>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</si>
  <si>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</si>
  <si>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</si>
  <si>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</si>
  <si>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</si>
  <si>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</si>
  <si>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</si>
  <si>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</si>
  <si>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</si>
  <si>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</si>
  <si>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</si>
  <si>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</si>
  <si>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</si>
  <si>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</si>
  <si>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</si>
  <si>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</si>
  <si>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</si>
  <si>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</si>
  <si>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</si>
  <si>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</si>
  <si>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</si>
  <si>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</si>
  <si>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</si>
  <si>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</si>
  <si>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</si>
  <si>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</si>
  <si>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</si>
  <si>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</si>
  <si>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</si>
  <si>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</si>
  <si>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</si>
  <si>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</si>
  <si>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</si>
  <si>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</si>
  <si>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</si>
  <si>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</si>
  <si>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</si>
  <si>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</si>
  <si>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</si>
  <si>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</si>
  <si>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</si>
  <si>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</si>
  <si>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</si>
  <si>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</si>
  <si>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</si>
  <si>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</si>
  <si>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</si>
  <si>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</si>
  <si>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</si>
  <si>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</si>
  <si>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</si>
  <si>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</si>
  <si>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</si>
  <si>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</si>
  <si>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</si>
  <si>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</si>
  <si>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</si>
  <si>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</si>
  <si>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</si>
  <si>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</si>
  <si>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</si>
  <si>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</si>
  <si>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</si>
  <si>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</si>
  <si>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</si>
  <si>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</si>
  <si>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</si>
  <si>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</si>
  <si>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</si>
  <si>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</si>
  <si>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</si>
  <si>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</si>
  <si>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</si>
  <si>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</si>
  <si>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</si>
  <si>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</si>
  <si>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</si>
  <si>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</si>
  <si>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</si>
  <si>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</si>
  <si>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</si>
  <si>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</si>
  <si>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</si>
  <si>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</si>
  <si>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</si>
  <si>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</si>
  <si>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</si>
  <si>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</si>
  <si>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</si>
  <si>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</si>
  <si>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</si>
  <si>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</si>
  <si>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</si>
  <si>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</si>
  <si>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</si>
  <si>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</si>
  <si>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</si>
  <si>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</si>
  <si>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</si>
  <si>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</si>
  <si>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</si>
  <si>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</si>
  <si>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</si>
  <si>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</si>
  <si>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</si>
  <si>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</si>
  <si>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</si>
  <si>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</si>
  <si>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</si>
  <si>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</si>
  <si>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</si>
  <si>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</si>
  <si>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</si>
  <si>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</si>
  <si>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</si>
  <si>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</si>
  <si>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</si>
  <si>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</si>
  <si>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</si>
  <si>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</si>
  <si>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</si>
  <si>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</si>
  <si>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</si>
  <si>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</si>
  <si>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</si>
  <si>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</si>
  <si>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</si>
  <si>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</si>
  <si>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</si>
  <si>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</si>
  <si>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</si>
  <si>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</si>
  <si>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</si>
  <si>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</si>
  <si>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</si>
  <si>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</si>
  <si>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</si>
  <si>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</si>
  <si>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</si>
  <si>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</si>
  <si>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</si>
  <si>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</si>
  <si>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</si>
  <si>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</si>
  <si>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</si>
  <si>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</si>
  <si>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</si>
  <si>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</si>
  <si>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</si>
  <si>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</si>
  <si>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</si>
  <si>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</si>
  <si>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</si>
  <si>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</si>
  <si>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</si>
  <si>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</si>
  <si>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</si>
  <si>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</si>
  <si>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</si>
  <si>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</si>
  <si>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</si>
  <si>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</si>
  <si>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</si>
  <si>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</si>
  <si>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</si>
  <si>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</si>
  <si>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</si>
  <si>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</si>
  <si>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</si>
  <si>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</si>
  <si>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</si>
  <si>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</si>
  <si>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</si>
  <si>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</si>
  <si>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</si>
  <si>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</si>
  <si>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</si>
  <si>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</si>
  <si>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</si>
  <si>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</si>
  <si>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</si>
  <si>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</si>
  <si>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</si>
  <si>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</si>
  <si>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</si>
  <si>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</si>
  <si>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</si>
  <si>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</si>
  <si>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</si>
  <si>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</si>
  <si>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</si>
  <si>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</si>
  <si>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</si>
  <si>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</si>
  <si>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</si>
  <si>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</si>
  <si>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</si>
  <si>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</si>
  <si>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</si>
  <si>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</si>
  <si>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</si>
  <si>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</si>
  <si>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</si>
  <si>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</si>
  <si>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</si>
  <si>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</si>
  <si>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</si>
  <si>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</si>
  <si>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</si>
  <si>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</si>
  <si>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</si>
  <si>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</si>
  <si>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</si>
  <si>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</si>
  <si>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</si>
  <si>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</si>
  <si>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</si>
  <si>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</si>
  <si>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</si>
  <si>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</si>
  <si>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</si>
  <si>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</si>
  <si>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</si>
  <si>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</si>
  <si>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</si>
  <si>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</si>
  <si>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</si>
  <si>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</si>
  <si>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</si>
  <si>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</si>
  <si>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</si>
  <si>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</si>
  <si>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</si>
  <si>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</si>
  <si>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</si>
  <si>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</si>
  <si>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</si>
  <si>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</si>
  <si>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</si>
  <si>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</si>
  <si>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</si>
  <si>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</si>
  <si>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</si>
  <si>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</si>
  <si>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</si>
  <si>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</si>
  <si>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</si>
  <si>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</si>
  <si>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</si>
  <si>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</si>
  <si>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</si>
  <si>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</si>
  <si>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</si>
  <si>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</si>
  <si>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</si>
  <si>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</si>
  <si>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</si>
  <si>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</si>
  <si>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</si>
  <si>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</si>
  <si>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</si>
  <si>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</si>
  <si>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</si>
  <si>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</si>
  <si>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</si>
  <si>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</si>
  <si>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</si>
  <si>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</si>
  <si>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</si>
  <si>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</si>
  <si>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</si>
  <si>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</si>
  <si>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</si>
  <si>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</si>
  <si>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</si>
  <si>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</si>
  <si>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</si>
  <si>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</si>
  <si>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</si>
  <si>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</si>
  <si>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</si>
  <si>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</si>
  <si>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</si>
  <si>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</si>
  <si>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</si>
  <si>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</si>
  <si>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</si>
  <si>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</si>
  <si>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</si>
  <si>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</si>
  <si>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</si>
  <si>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</si>
  <si>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</si>
  <si>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</si>
  <si>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</si>
  <si>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</si>
  <si>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</si>
  <si>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</si>
  <si>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</si>
  <si>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</si>
  <si>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</si>
  <si>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</si>
  <si>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</si>
  <si>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</si>
  <si>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</si>
  <si>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</si>
  <si>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</si>
  <si>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</si>
  <si>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</si>
  <si>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</si>
  <si>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</si>
  <si>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</si>
  <si>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</si>
  <si>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</si>
  <si>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</si>
  <si>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</si>
  <si>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</si>
  <si>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</si>
  <si>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</si>
  <si>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</si>
  <si>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</si>
  <si>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</si>
  <si>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</si>
  <si>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</si>
  <si>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</si>
  <si>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</si>
  <si>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</si>
  <si>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</si>
  <si>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</si>
  <si>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</si>
  <si>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</si>
  <si>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</si>
  <si>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</si>
  <si>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</si>
  <si>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</si>
  <si>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</si>
  <si>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</si>
  <si>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</si>
  <si>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</si>
  <si>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</si>
  <si>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</si>
  <si>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</si>
  <si>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</si>
  <si>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</si>
  <si>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</si>
  <si>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</si>
  <si>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</si>
  <si>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</si>
  <si>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</si>
  <si>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</si>
  <si>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</si>
  <si>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</si>
  <si>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</si>
  <si>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</si>
  <si>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</si>
  <si>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</si>
  <si>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</si>
  <si>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</si>
  <si>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</si>
  <si>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</si>
  <si>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</si>
  <si>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</si>
  <si>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</si>
  <si>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</si>
  <si>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</si>
  <si>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</si>
  <si>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</si>
  <si>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</si>
  <si>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</si>
  <si>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</si>
  <si>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</si>
  <si>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</si>
  <si>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</si>
  <si>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</si>
  <si>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</si>
  <si>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</si>
  <si>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</si>
  <si>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</si>
  <si>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</si>
  <si>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</si>
  <si>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</si>
  <si>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</si>
  <si>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</si>
  <si>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</si>
  <si>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</si>
  <si>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</si>
  <si>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</si>
  <si>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</si>
  <si>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</si>
  <si>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</si>
  <si>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</si>
  <si>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</si>
  <si>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</si>
  <si>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</si>
  <si>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</si>
  <si>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</si>
  <si>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</si>
  <si>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</si>
  <si>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</si>
  <si>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</si>
  <si>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</si>
  <si>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</si>
  <si>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</si>
  <si>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</si>
  <si>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</si>
  <si>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</si>
  <si>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</si>
  <si>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</si>
  <si>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</si>
  <si>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</si>
  <si>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</si>
  <si>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</si>
  <si>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</si>
  <si>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</si>
  <si>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</si>
  <si>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</si>
  <si>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</si>
  <si>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</si>
  <si>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</si>
  <si>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</si>
  <si>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</si>
  <si>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</si>
  <si>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</si>
  <si>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</si>
  <si>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</si>
  <si>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</si>
  <si>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</si>
  <si>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</si>
  <si>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</si>
  <si>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</si>
  <si>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</si>
  <si>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</si>
  <si>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</si>
  <si>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</si>
  <si>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</si>
  <si>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</si>
  <si>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</si>
  <si>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</si>
  <si>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</si>
  <si>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</si>
  <si>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</si>
  <si>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</si>
  <si>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</si>
  <si>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</si>
  <si>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</si>
  <si>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</si>
  <si>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</si>
  <si>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</si>
  <si>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</si>
  <si>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</si>
  <si>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</si>
  <si>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</si>
  <si>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</si>
  <si>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</si>
  <si>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</si>
  <si>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</si>
  <si>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</si>
  <si>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</si>
  <si>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</si>
  <si>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</si>
  <si>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</si>
  <si>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</si>
  <si>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</si>
  <si>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</si>
  <si>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</si>
  <si>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</si>
  <si>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</si>
  <si>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</si>
  <si>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</si>
  <si>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</si>
  <si>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</si>
  <si>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</si>
  <si>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</si>
  <si>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</si>
  <si>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</si>
  <si>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</si>
  <si>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</si>
  <si>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</si>
  <si>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</si>
  <si>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</si>
  <si>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</si>
  <si>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</si>
  <si>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</si>
  <si>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</si>
  <si>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</si>
  <si>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</si>
  <si>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</si>
  <si>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</si>
  <si>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</si>
  <si>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</si>
  <si>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</si>
  <si>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</si>
  <si>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</si>
  <si>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</si>
  <si>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</si>
  <si>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</si>
  <si>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</si>
  <si>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</si>
  <si>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</si>
  <si>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</si>
  <si>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</si>
  <si>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</si>
  <si>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</si>
  <si>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</si>
  <si>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</si>
  <si>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</si>
  <si>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</si>
  <si>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</si>
  <si>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</si>
  <si>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</si>
  <si>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</si>
  <si>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</si>
  <si>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</si>
  <si>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</si>
  <si>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</si>
  <si>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</si>
  <si>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</si>
  <si>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</si>
  <si>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</si>
  <si>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</si>
  <si>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</si>
  <si>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</si>
  <si>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</si>
  <si>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</si>
  <si>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</si>
  <si>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</si>
  <si>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</si>
  <si>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</si>
  <si>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</si>
  <si>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</si>
  <si>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</si>
  <si>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</si>
  <si>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</si>
  <si>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</si>
  <si>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</si>
  <si>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</si>
  <si>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</si>
  <si>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</si>
  <si>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</si>
  <si>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</si>
  <si>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</si>
  <si>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</si>
  <si>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</si>
  <si>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</si>
  <si>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</si>
  <si>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</si>
  <si>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</si>
  <si>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</si>
  <si>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</si>
  <si>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</si>
  <si>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</si>
  <si>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</si>
  <si>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</si>
  <si>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</si>
  <si>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</si>
  <si>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</si>
  <si>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</si>
  <si>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</si>
  <si>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</si>
  <si>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</si>
  <si>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</si>
  <si>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</si>
  <si>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</si>
  <si>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</si>
  <si>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</si>
  <si>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</si>
  <si>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</si>
  <si>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</si>
  <si>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</si>
  <si>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</si>
  <si>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</si>
  <si>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</si>
  <si>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</si>
  <si>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</si>
  <si>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</si>
  <si>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</si>
  <si>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</si>
  <si>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</si>
  <si>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</si>
  <si>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</si>
  <si>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</si>
  <si>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</si>
  <si>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</si>
  <si>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</si>
  <si>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</si>
  <si>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</si>
  <si>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</si>
  <si>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</si>
  <si>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</si>
  <si>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</si>
  <si>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</si>
  <si>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</si>
  <si>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</si>
  <si>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</si>
  <si>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</si>
  <si>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</si>
  <si>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</si>
  <si>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</si>
  <si>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</si>
  <si>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</si>
  <si>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</si>
  <si>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</si>
  <si>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</si>
  <si>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</si>
  <si>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</si>
  <si>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</si>
  <si>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</si>
  <si>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</si>
  <si>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</si>
  <si>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</si>
  <si>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</si>
  <si>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</si>
  <si>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</si>
  <si>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</si>
  <si>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</si>
  <si>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</si>
  <si>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</si>
  <si>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</si>
  <si>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</si>
  <si>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</si>
  <si>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</si>
  <si>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</si>
  <si>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</si>
  <si>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</si>
  <si>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</si>
  <si>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</si>
  <si>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</si>
  <si>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</si>
  <si>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</si>
  <si>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</si>
  <si>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</si>
  <si>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</si>
  <si>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</si>
  <si>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</si>
  <si>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</si>
  <si>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</si>
  <si>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</si>
  <si>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</si>
  <si>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</si>
  <si>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</si>
  <si>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</si>
  <si>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</si>
  <si>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</si>
  <si>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</si>
  <si>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</si>
  <si>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</si>
  <si>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</si>
  <si>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</si>
  <si>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</si>
  <si>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</si>
  <si>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</si>
  <si>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</si>
  <si>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</si>
  <si>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</si>
  <si>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</si>
  <si>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</si>
  <si>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</si>
  <si>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</si>
  <si>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</si>
  <si>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</si>
  <si>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</si>
  <si>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</si>
  <si>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</si>
  <si>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</si>
  <si>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</si>
  <si>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</si>
  <si>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</si>
  <si>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</si>
  <si>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</si>
  <si>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</si>
  <si>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</si>
  <si>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</si>
  <si>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</si>
  <si>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</si>
  <si>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</si>
  <si>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</si>
  <si>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</si>
  <si>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</si>
  <si>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</si>
  <si>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</si>
  <si>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</si>
  <si>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</si>
  <si>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</si>
  <si>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</si>
  <si>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</si>
  <si>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</si>
  <si>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</si>
  <si>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</si>
  <si>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</si>
  <si>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</si>
  <si>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</si>
  <si>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</si>
  <si>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</si>
  <si>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</si>
  <si>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</si>
  <si>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</si>
  <si>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</si>
  <si>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</si>
  <si>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</si>
  <si>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</si>
  <si>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</si>
  <si>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</si>
  <si>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</si>
  <si>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</si>
  <si>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</si>
  <si>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</si>
  <si>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</si>
  <si>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</si>
  <si>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</si>
  <si>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</si>
  <si>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</si>
  <si>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</si>
  <si>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</si>
  <si>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</si>
  <si>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</si>
  <si>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</si>
  <si>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</si>
  <si>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</si>
  <si>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</si>
  <si>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</si>
  <si>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</si>
  <si>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</si>
  <si>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</si>
  <si>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</si>
  <si>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</si>
  <si>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</si>
  <si>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</si>
  <si>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</si>
  <si>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</si>
  <si>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</si>
  <si>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</si>
  <si>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</si>
  <si>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</si>
  <si>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</si>
  <si>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</si>
  <si>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</si>
  <si>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</si>
  <si>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</si>
  <si>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</si>
  <si>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</si>
  <si>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</si>
  <si>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</si>
  <si>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</si>
  <si>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</si>
  <si>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</si>
  <si>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</si>
  <si>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</si>
  <si>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</si>
  <si>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</si>
  <si>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</si>
  <si>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</si>
  <si>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</si>
  <si>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</si>
  <si>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</si>
  <si>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</si>
  <si>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</si>
  <si>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</si>
  <si>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</si>
  <si>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</si>
  <si>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</si>
  <si>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</si>
  <si>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</si>
  <si>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</si>
  <si>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</si>
  <si>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</si>
  <si>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</si>
  <si>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</si>
  <si>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</si>
  <si>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</si>
  <si>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</si>
  <si>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</si>
  <si>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</si>
  <si>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</si>
  <si>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</si>
  <si>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</si>
  <si>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</si>
  <si>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</si>
  <si>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</si>
  <si>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</si>
  <si>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</si>
  <si>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</si>
  <si>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</si>
  <si>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</si>
  <si>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</si>
  <si>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</si>
  <si>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</si>
  <si>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</si>
  <si>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</si>
  <si>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</si>
  <si>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</si>
  <si>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</si>
  <si>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</si>
  <si>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</si>
  <si>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</si>
  <si>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</si>
  <si>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</si>
  <si>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</si>
  <si>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</si>
  <si>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</si>
  <si>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</si>
  <si>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</si>
  <si>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</si>
  <si>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</si>
  <si>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</si>
  <si>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</si>
  <si>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</si>
  <si>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</si>
  <si>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</si>
  <si>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</si>
  <si>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</si>
  <si>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</si>
  <si>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</si>
  <si>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</si>
  <si>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</si>
  <si>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</si>
  <si>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</si>
  <si>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</si>
  <si>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</si>
  <si>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</si>
  <si>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</si>
  <si>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</si>
  <si>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</si>
  <si>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</si>
  <si>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</si>
  <si>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</si>
  <si>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</si>
  <si>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</si>
  <si>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</si>
  <si>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</si>
  <si>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</si>
  <si>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</si>
  <si>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</si>
  <si>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</si>
  <si>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</si>
  <si>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</si>
  <si>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</si>
  <si>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</si>
  <si>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</si>
  <si>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</si>
  <si>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</si>
  <si>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</si>
  <si>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</si>
  <si>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</si>
  <si>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</si>
  <si>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</si>
  <si>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</si>
  <si>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</si>
  <si>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</si>
  <si>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</si>
  <si>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</si>
  <si>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</si>
  <si>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</si>
  <si>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</si>
  <si>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</si>
  <si>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</si>
  <si>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</si>
  <si>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</si>
  <si>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</si>
  <si>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</si>
  <si>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</si>
  <si>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</si>
  <si>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</si>
  <si>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</si>
  <si>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</si>
  <si>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</si>
  <si>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</si>
  <si>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</si>
  <si>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</si>
  <si>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</si>
  <si>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</si>
  <si>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</si>
  <si>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</si>
  <si>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</si>
  <si>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</si>
  <si>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</si>
  <si>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</si>
  <si>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</si>
  <si>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</si>
  <si>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</si>
  <si>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</si>
  <si>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</si>
  <si>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</si>
  <si>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</si>
  <si>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</si>
  <si>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</si>
  <si>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</si>
  <si>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</si>
  <si>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</si>
  <si>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</si>
  <si>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</si>
  <si>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</si>
  <si>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</si>
  <si>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</si>
  <si>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</si>
  <si>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</si>
  <si>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</si>
  <si>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</si>
  <si>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</si>
  <si>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</si>
  <si>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</si>
  <si>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</si>
  <si>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</si>
  <si>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</si>
  <si>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</si>
  <si>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</si>
  <si>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</si>
  <si>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</si>
  <si>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</si>
  <si>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</si>
  <si>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</si>
  <si>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</si>
  <si>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</si>
  <si>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</si>
  <si>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</si>
  <si>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</si>
  <si>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</si>
  <si>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</si>
  <si>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</si>
  <si>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</si>
  <si>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</si>
  <si>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</si>
  <si>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</si>
  <si>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</si>
  <si>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</si>
  <si>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</si>
  <si>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</si>
  <si>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</si>
  <si>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</si>
  <si>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</si>
  <si>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</si>
  <si>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</si>
  <si>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</si>
  <si>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</si>
  <si>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</si>
  <si>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</si>
  <si>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</si>
  <si>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</si>
  <si>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</si>
  <si>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</si>
  <si>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</si>
  <si>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</si>
  <si>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</si>
  <si>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</si>
  <si>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</si>
  <si>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</si>
  <si>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</si>
  <si>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</si>
  <si>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</si>
  <si>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</si>
  <si>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</si>
  <si>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</si>
  <si>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</si>
  <si>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</si>
  <si>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</si>
  <si>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</si>
  <si>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</si>
  <si>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</si>
  <si>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</si>
  <si>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</si>
  <si>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</si>
  <si>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</si>
  <si>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</si>
  <si>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</si>
  <si>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</si>
  <si>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</si>
  <si>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</si>
  <si>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</si>
  <si>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</si>
  <si>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</si>
  <si>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</si>
  <si>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</si>
  <si>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</si>
  <si>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</si>
  <si>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</si>
  <si>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</si>
  <si>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</si>
  <si>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</si>
  <si>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</si>
  <si>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</si>
  <si>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</si>
  <si>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</si>
  <si>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</si>
  <si>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</si>
  <si>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</si>
  <si>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</si>
  <si>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</si>
  <si>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</si>
  <si>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</si>
  <si>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</si>
  <si>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</si>
  <si>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</si>
  <si>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</si>
  <si>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</si>
  <si>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</si>
  <si>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</si>
  <si>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</si>
  <si>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</si>
  <si>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</si>
  <si>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</si>
  <si>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</si>
  <si>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</si>
  <si>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</si>
  <si>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</si>
  <si>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</si>
  <si>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</si>
  <si>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</si>
  <si>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</si>
  <si>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</si>
  <si>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</si>
  <si>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</si>
  <si>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</si>
  <si>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</si>
  <si>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</si>
  <si>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</si>
  <si>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</si>
  <si>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</si>
  <si>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</si>
  <si>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</si>
  <si>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</si>
  <si>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</si>
  <si>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</si>
  <si>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</si>
  <si>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</si>
  <si>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</si>
  <si>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</si>
  <si>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</si>
  <si>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</si>
  <si>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</si>
  <si>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</si>
  <si>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</si>
  <si>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</si>
  <si>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</si>
  <si>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</si>
  <si>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</si>
  <si>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</si>
  <si>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</si>
  <si>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</si>
  <si>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</si>
  <si>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</si>
  <si>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</si>
  <si>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</si>
  <si>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</si>
  <si>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</si>
  <si>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</si>
  <si>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</si>
  <si>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</si>
  <si>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</si>
  <si>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</si>
  <si>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</si>
  <si>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</si>
  <si>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</si>
  <si>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</si>
  <si>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</si>
  <si>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</si>
  <si>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</si>
  <si>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</si>
  <si>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</si>
  <si>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</si>
  <si>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</si>
  <si>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</si>
  <si>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</si>
  <si>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</si>
  <si>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</si>
  <si>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</si>
  <si>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</si>
  <si>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</si>
  <si>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</si>
  <si>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</si>
  <si>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</si>
  <si>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</si>
  <si>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</si>
  <si>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</si>
  <si>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</si>
  <si>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</si>
  <si>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</si>
  <si>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</si>
  <si>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</si>
  <si>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</si>
  <si>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</si>
  <si>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</si>
  <si>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</si>
  <si>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</si>
  <si>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</si>
  <si>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</si>
  <si>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</si>
  <si>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</si>
  <si>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</si>
  <si>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</si>
  <si>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</si>
  <si>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</si>
  <si>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</si>
  <si>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</si>
  <si>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</si>
  <si>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</si>
  <si>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</si>
  <si>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</si>
  <si>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</si>
  <si>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</si>
  <si>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</si>
  <si>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</si>
  <si>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</si>
  <si>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</si>
  <si>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</si>
  <si>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</si>
  <si>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</si>
  <si>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</si>
  <si>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</si>
  <si>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</si>
  <si>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</si>
  <si>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</si>
  <si>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</si>
  <si>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</si>
  <si>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</si>
  <si>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</si>
  <si>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</si>
  <si>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</si>
  <si>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</si>
  <si>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</si>
  <si>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</si>
  <si>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</si>
  <si>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</si>
  <si>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</si>
  <si>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</si>
  <si>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</si>
  <si>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</si>
  <si>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</si>
  <si>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</si>
  <si>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</si>
  <si>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</si>
  <si>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</si>
  <si>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</si>
  <si>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</si>
  <si>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</si>
  <si>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</si>
  <si>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</si>
  <si>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</si>
  <si>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</si>
  <si>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</si>
  <si>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</si>
  <si>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</si>
  <si>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</si>
  <si>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</si>
  <si>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</si>
  <si>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</si>
  <si>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</si>
  <si>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</si>
  <si>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</si>
  <si>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</si>
  <si>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</si>
  <si>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</si>
  <si>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</si>
  <si>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</si>
  <si>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</si>
  <si>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</si>
  <si>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</si>
  <si>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</si>
  <si>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</si>
  <si>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</si>
  <si>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</si>
  <si>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</si>
  <si>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</si>
  <si>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</si>
  <si>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</si>
  <si>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</si>
  <si>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</si>
  <si>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</si>
  <si>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</si>
  <si>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</si>
  <si>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</si>
  <si>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</si>
  <si>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</si>
  <si>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</si>
  <si>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</si>
  <si>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</si>
  <si>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</si>
  <si>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</si>
  <si>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</si>
  <si>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</si>
  <si>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</si>
  <si>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</si>
  <si>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</si>
  <si>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</si>
  <si>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</si>
  <si>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</si>
  <si>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</si>
  <si>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</si>
  <si>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</si>
  <si>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</si>
  <si>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</si>
  <si>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</si>
  <si>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</si>
  <si>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</si>
  <si>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</si>
  <si>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</si>
  <si>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</si>
  <si>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</si>
  <si>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</si>
  <si>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</si>
  <si>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</si>
  <si>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</si>
  <si>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</si>
  <si>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</si>
  <si>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</si>
  <si>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</si>
  <si>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</si>
  <si>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</si>
  <si>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</si>
  <si>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</si>
  <si>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</si>
  <si>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</si>
  <si>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</si>
  <si>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</si>
  <si>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</si>
  <si>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</si>
  <si>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</si>
  <si>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</si>
  <si>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</si>
  <si>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</si>
  <si>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</si>
  <si>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</si>
  <si>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</si>
  <si>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</si>
  <si>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</si>
  <si>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</si>
  <si>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</si>
  <si>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</si>
  <si>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</si>
  <si>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</si>
  <si>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</si>
  <si>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</si>
  <si>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</si>
  <si>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</si>
  <si>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</si>
  <si>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</si>
  <si>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</si>
  <si>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</si>
  <si>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</si>
  <si>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</si>
  <si>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</si>
  <si>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</si>
  <si>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</si>
  <si>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</si>
  <si>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</si>
  <si>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</si>
  <si>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</si>
  <si>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</si>
  <si>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</si>
  <si>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</si>
  <si>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</si>
  <si>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</si>
  <si>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</si>
  <si>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</si>
  <si>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</si>
  <si>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</si>
  <si>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</si>
  <si>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</si>
  <si>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</si>
  <si>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</si>
  <si>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</si>
  <si>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</si>
  <si>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</si>
  <si>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</si>
  <si>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</si>
  <si>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</si>
  <si>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</si>
  <si>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</si>
  <si>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</si>
  <si>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</si>
  <si>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</si>
  <si>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</si>
  <si>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</si>
  <si>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</si>
  <si>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</si>
  <si>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</si>
  <si>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</si>
  <si>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</si>
  <si>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</si>
  <si>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</si>
  <si>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</si>
  <si>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</si>
  <si>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</si>
  <si>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</si>
  <si>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</si>
  <si>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</si>
  <si>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</si>
  <si>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</si>
  <si>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</si>
  <si>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</si>
  <si>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</si>
  <si>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</si>
  <si>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</si>
  <si>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</si>
  <si>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</si>
  <si>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</si>
  <si>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</si>
  <si>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</si>
  <si>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</si>
  <si>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</si>
  <si>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</si>
  <si>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</si>
  <si>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</si>
  <si>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</si>
  <si>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</si>
  <si>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</si>
  <si>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</si>
  <si>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</si>
  <si>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</si>
  <si>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</si>
  <si>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</si>
  <si>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</si>
  <si>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</si>
  <si>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</si>
  <si>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</si>
  <si>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</si>
  <si>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</si>
  <si>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</si>
  <si>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</si>
  <si>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</si>
  <si>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</si>
  <si>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</si>
  <si>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</si>
  <si>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</si>
  <si>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</si>
  <si>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</si>
  <si>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</si>
  <si>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</si>
  <si>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</si>
  <si>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</si>
  <si>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</si>
  <si>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</si>
  <si>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</si>
  <si>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</si>
  <si>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</si>
  <si>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</si>
  <si>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</si>
  <si>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</si>
  <si>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</si>
  <si>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</si>
  <si>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</si>
  <si>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</si>
  <si>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</si>
  <si>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</si>
  <si>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</si>
  <si>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</si>
  <si>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</si>
  <si>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</si>
  <si>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</si>
  <si>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</si>
  <si>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</si>
  <si>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</si>
  <si>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</si>
  <si>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</si>
  <si>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</si>
  <si>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</si>
  <si>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</si>
  <si>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</si>
  <si>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</si>
  <si>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</si>
  <si>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</si>
  <si>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</si>
  <si>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</si>
  <si>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</si>
  <si>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</si>
  <si>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</si>
  <si>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</si>
  <si>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</si>
  <si>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</si>
  <si>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</si>
  <si>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</si>
  <si>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</si>
  <si>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</si>
  <si>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</si>
  <si>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</si>
  <si>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</si>
  <si>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</si>
  <si>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</si>
  <si>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</si>
  <si>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</si>
  <si>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</si>
  <si>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</si>
  <si>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</si>
  <si>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</si>
  <si>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</si>
  <si>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</si>
  <si>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</si>
  <si>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</si>
  <si>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</si>
  <si>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</si>
  <si>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</si>
  <si>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</si>
  <si>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</si>
  <si>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</si>
  <si>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</si>
  <si>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</si>
  <si>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</si>
  <si>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</si>
  <si>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</si>
  <si>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</si>
  <si>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</si>
  <si>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</si>
  <si>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</si>
  <si>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</si>
  <si>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</si>
  <si>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</si>
  <si>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</si>
  <si>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</si>
  <si>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</si>
  <si>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</si>
  <si>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</si>
  <si>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</si>
  <si>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</si>
  <si>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</si>
  <si>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</si>
  <si>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</si>
  <si>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</si>
  <si>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</si>
  <si>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</si>
  <si>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</si>
  <si>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</si>
  <si>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</si>
  <si>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</si>
  <si>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</si>
  <si>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</si>
  <si>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</si>
  <si>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</si>
  <si>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</si>
  <si>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</si>
  <si>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</si>
  <si>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</si>
  <si>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</si>
  <si>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</si>
  <si>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</si>
  <si>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</si>
  <si>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</si>
  <si>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</si>
  <si>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</si>
  <si>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</si>
  <si>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</si>
  <si>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</si>
  <si>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</si>
  <si>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</si>
  <si>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</si>
  <si>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</si>
  <si>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</si>
  <si>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</si>
  <si>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</si>
  <si>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</si>
  <si>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</si>
  <si>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</si>
  <si>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</si>
  <si>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</si>
  <si>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</si>
  <si>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</si>
  <si>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</si>
  <si>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</si>
  <si>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</si>
  <si>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</si>
  <si>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</si>
  <si>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</si>
  <si>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</si>
  <si>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</si>
  <si>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</si>
  <si>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</si>
  <si>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</si>
  <si>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</si>
  <si>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</si>
  <si>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</si>
  <si>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</si>
  <si>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</si>
  <si>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</si>
  <si>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</si>
  <si>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</si>
  <si>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</si>
  <si>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</si>
  <si>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</si>
  <si>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</si>
  <si>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</si>
  <si>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</si>
  <si>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</si>
  <si>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</si>
  <si>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</si>
  <si>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</si>
  <si>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</si>
  <si>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</si>
  <si>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</si>
  <si>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</si>
  <si>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</si>
  <si>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</si>
  <si>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</si>
  <si>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</si>
  <si>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</si>
  <si>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</si>
  <si>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</si>
  <si>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</si>
  <si>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</si>
  <si>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</si>
  <si>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</si>
  <si>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</si>
  <si>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</si>
  <si>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</si>
  <si>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</si>
  <si>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</si>
  <si>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</si>
  <si>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</si>
  <si>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</si>
  <si>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</si>
  <si>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</si>
  <si>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</si>
  <si>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</si>
  <si>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</si>
  <si>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</si>
  <si>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</si>
  <si>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</si>
  <si>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</si>
  <si>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</si>
  <si>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</si>
  <si>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</si>
  <si>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</si>
  <si>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</si>
  <si>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</si>
  <si>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</si>
  <si>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</si>
  <si>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</si>
  <si>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</si>
  <si>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</si>
  <si>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</si>
  <si>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</si>
  <si>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</si>
  <si>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</si>
  <si>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</si>
  <si>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</si>
  <si>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</si>
  <si>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</si>
  <si>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</si>
  <si>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</si>
  <si>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</si>
  <si>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</si>
  <si>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</si>
  <si>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</si>
  <si>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</si>
  <si>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</si>
  <si>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</si>
  <si>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</si>
  <si>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</si>
  <si>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</si>
  <si>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</si>
  <si>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</si>
  <si>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</si>
  <si>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</si>
  <si>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</si>
  <si>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</si>
  <si>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</si>
  <si>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</si>
  <si>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</si>
  <si>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</si>
  <si>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</si>
  <si>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</si>
  <si>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</si>
  <si>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</si>
  <si>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</si>
  <si>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</si>
  <si>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</si>
  <si>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</si>
  <si>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</si>
  <si>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</si>
  <si>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</si>
  <si>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</si>
  <si>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</si>
  <si>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</si>
  <si>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</si>
  <si>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</si>
  <si>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</si>
  <si>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</si>
  <si>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</si>
  <si>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</si>
  <si>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</si>
  <si>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</si>
  <si>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</si>
  <si>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</si>
  <si>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</si>
  <si>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</si>
  <si>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</si>
  <si>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</si>
  <si>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</si>
  <si>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</si>
  <si>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</si>
  <si>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</si>
  <si>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</si>
  <si>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</si>
  <si>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</si>
  <si>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</si>
  <si>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</si>
  <si>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</si>
  <si>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</si>
  <si>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</si>
  <si>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</si>
  <si>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</si>
  <si>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</si>
  <si>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</si>
  <si>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</si>
  <si>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</si>
  <si>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</si>
  <si>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</si>
  <si>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</si>
  <si>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</si>
  <si>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</si>
  <si>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</si>
  <si>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</si>
  <si>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</si>
  <si>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</si>
  <si>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</si>
  <si>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</si>
  <si>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</si>
  <si>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</si>
  <si>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</si>
  <si>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</si>
  <si>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</si>
  <si>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</si>
  <si>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</si>
  <si>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</si>
  <si>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</si>
  <si>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</si>
  <si>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</si>
  <si>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</si>
  <si>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</si>
  <si>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</si>
  <si>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</si>
  <si>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</si>
  <si>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</si>
  <si>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</si>
  <si>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</si>
  <si>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</si>
  <si>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</si>
  <si>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</si>
  <si>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</si>
  <si>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</si>
  <si>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</si>
  <si>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</si>
  <si>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</si>
  <si>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</si>
  <si>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</si>
  <si>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</si>
  <si>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</si>
  <si>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</si>
  <si>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</si>
  <si>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</si>
  <si>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</si>
  <si>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</si>
  <si>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</si>
  <si>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</si>
  <si>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</si>
  <si>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</si>
  <si>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</si>
  <si>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</si>
  <si>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</si>
  <si>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</si>
  <si>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</si>
  <si>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</si>
  <si>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</si>
  <si>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</si>
  <si>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</si>
  <si>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</si>
  <si>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</si>
  <si>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</si>
  <si>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</si>
  <si>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</si>
  <si>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</si>
  <si>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</si>
  <si>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</si>
  <si>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</si>
  <si>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</si>
  <si>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</si>
  <si>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</si>
  <si>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</si>
  <si>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</si>
  <si>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</si>
  <si>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</si>
  <si>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</si>
  <si>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</si>
  <si>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</si>
  <si>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</si>
  <si>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</si>
  <si>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</si>
  <si>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</si>
  <si>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</si>
  <si>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</si>
  <si>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</si>
  <si>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</si>
  <si>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</si>
  <si>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</si>
  <si>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</si>
  <si>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</si>
  <si>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</si>
  <si>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</si>
  <si>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</si>
  <si>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</si>
  <si>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</si>
  <si>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</si>
  <si>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</si>
  <si>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</si>
  <si>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</si>
  <si>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</si>
  <si>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</si>
  <si>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</si>
  <si>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</si>
  <si>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</si>
  <si>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</si>
  <si>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</si>
  <si>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</si>
  <si>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</si>
  <si>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</si>
  <si>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</si>
  <si>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</si>
  <si>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</si>
  <si>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</si>
  <si>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</si>
  <si>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</si>
  <si>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</si>
  <si>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</si>
  <si>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</si>
  <si>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</si>
  <si>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</si>
  <si>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</si>
  <si>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</si>
  <si>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</si>
  <si>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</si>
  <si>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</si>
  <si>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</si>
  <si>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</si>
  <si>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</si>
  <si>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</si>
  <si>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</si>
  <si>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</si>
  <si>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</si>
  <si>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</si>
  <si>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</si>
  <si>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</si>
  <si>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</si>
  <si>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</si>
  <si>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</si>
  <si>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</si>
  <si>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</si>
  <si>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</si>
  <si>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</si>
  <si>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</si>
  <si>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</si>
  <si>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</si>
  <si>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</si>
  <si>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</si>
  <si>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</si>
  <si>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</si>
  <si>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</si>
  <si>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</si>
  <si>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</si>
  <si>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</si>
  <si>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</si>
  <si>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</si>
  <si>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</si>
  <si>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</si>
  <si>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</si>
  <si>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</si>
  <si>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</si>
  <si>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</si>
  <si>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</si>
  <si>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</si>
  <si>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</si>
  <si>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</si>
  <si>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</si>
  <si>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</si>
  <si>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</si>
  <si>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</si>
  <si>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</si>
  <si>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</si>
  <si>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</si>
  <si>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</si>
  <si>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</si>
  <si>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</si>
  <si>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</si>
  <si>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</si>
  <si>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</si>
  <si>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</si>
  <si>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</si>
  <si>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</si>
  <si>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</si>
  <si>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</si>
  <si>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</si>
  <si>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</si>
  <si>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</si>
  <si>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</si>
  <si>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</si>
  <si>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</si>
  <si>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</si>
  <si>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</si>
  <si>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</si>
  <si>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</si>
  <si>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</si>
  <si>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</si>
  <si>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</si>
  <si>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</si>
  <si>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</si>
  <si>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</si>
  <si>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</si>
  <si>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</si>
  <si>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</si>
  <si>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</si>
  <si>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</si>
  <si>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</si>
  <si>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</si>
  <si>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</si>
  <si>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</si>
  <si>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</si>
  <si>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</si>
  <si>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</si>
  <si>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</si>
  <si>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</si>
  <si>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</si>
  <si>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</si>
  <si>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</si>
  <si>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</si>
  <si>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</si>
  <si>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</si>
  <si>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</si>
  <si>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</si>
  <si>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</si>
  <si>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</si>
  <si>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</si>
  <si>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</si>
  <si>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</si>
  <si>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</si>
  <si>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</si>
  <si>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</si>
  <si>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</si>
  <si>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</si>
  <si>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</si>
  <si>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</si>
  <si>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</si>
  <si>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</si>
  <si>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</si>
  <si>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</si>
  <si>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</si>
  <si>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</si>
  <si>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</si>
  <si>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</si>
  <si>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</si>
  <si>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</si>
  <si>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</si>
  <si>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</si>
  <si>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</si>
  <si>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</si>
  <si>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</si>
  <si>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</si>
  <si>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</si>
  <si>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</si>
  <si>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</si>
  <si>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</si>
  <si>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</si>
  <si>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</si>
  <si>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</si>
  <si>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</si>
  <si>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</si>
  <si>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</si>
  <si>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</si>
  <si>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</si>
  <si>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</si>
  <si>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</si>
  <si>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</si>
  <si>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</si>
  <si>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</si>
  <si>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</si>
  <si>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</si>
  <si>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</si>
  <si>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</si>
  <si>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</si>
  <si>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</si>
  <si>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</si>
  <si>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</si>
  <si>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</si>
  <si>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</si>
  <si>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</si>
  <si>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</si>
  <si>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</si>
  <si>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</si>
  <si>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</si>
  <si>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</si>
  <si>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</si>
  <si>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</si>
  <si>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</si>
  <si>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</si>
  <si>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</si>
  <si>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</si>
  <si>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</si>
  <si>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</si>
  <si>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</si>
  <si>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</si>
  <si>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</si>
  <si>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</si>
  <si>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</si>
  <si>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</si>
  <si>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</si>
  <si>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</si>
  <si>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</si>
  <si>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</si>
  <si>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</si>
  <si>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</si>
  <si>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</si>
  <si>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</si>
  <si>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</si>
  <si>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</si>
  <si>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</si>
  <si>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</si>
  <si>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</si>
  <si>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</si>
  <si>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</si>
  <si>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</si>
  <si>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</si>
  <si>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</si>
  <si>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</si>
  <si>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</si>
  <si>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</si>
  <si>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</si>
  <si>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</si>
  <si>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</si>
  <si>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</si>
  <si>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</si>
  <si>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</si>
  <si>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</si>
  <si>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</si>
  <si>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</si>
  <si>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</si>
  <si>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</si>
  <si>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</si>
  <si>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</si>
  <si>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</si>
  <si>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</si>
  <si>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</si>
  <si>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</si>
  <si>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</si>
  <si>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</si>
  <si>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</si>
  <si>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</si>
  <si>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</si>
  <si>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</si>
  <si>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</si>
  <si>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</si>
  <si>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</si>
  <si>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</si>
  <si>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</si>
  <si>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</si>
  <si>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</si>
  <si>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</si>
  <si>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</si>
  <si>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</si>
  <si>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</si>
  <si>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</si>
  <si>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</si>
  <si>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</si>
  <si>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</si>
  <si>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</si>
  <si>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</si>
  <si>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</si>
  <si>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</si>
  <si>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</si>
  <si>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</si>
  <si>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</si>
  <si>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</si>
  <si>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</si>
  <si>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</si>
  <si>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</si>
  <si>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</si>
  <si>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</si>
  <si>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</si>
  <si>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</si>
  <si>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</si>
  <si>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</si>
  <si>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</si>
  <si>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</si>
  <si>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</si>
  <si>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</si>
  <si>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</si>
  <si>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</si>
  <si>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</si>
  <si>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</si>
  <si>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</si>
  <si>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</si>
  <si>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</si>
  <si>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</si>
  <si>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</si>
  <si>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</si>
  <si>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</si>
  <si>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</si>
  <si>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</si>
  <si>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</si>
  <si>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</si>
  <si>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</si>
  <si>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</si>
  <si>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</si>
  <si>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</si>
  <si>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</si>
  <si>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</si>
  <si>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</si>
  <si>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</si>
  <si>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</si>
  <si>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</si>
  <si>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</si>
  <si>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</si>
  <si>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</si>
  <si>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</si>
  <si>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</si>
  <si>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</si>
  <si>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</si>
  <si>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</si>
  <si>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</si>
  <si>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</si>
  <si>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</si>
  <si>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</si>
  <si>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</si>
  <si>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</si>
  <si>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</si>
  <si>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</si>
  <si>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</si>
  <si>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</si>
  <si>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</si>
  <si>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</si>
  <si>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</si>
  <si>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</si>
  <si>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</si>
  <si>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</si>
  <si>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</si>
  <si>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</si>
  <si>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</si>
  <si>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</si>
  <si>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</si>
  <si>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</si>
  <si>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</si>
  <si>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</si>
  <si>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</si>
  <si>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</si>
  <si>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</si>
  <si>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</si>
  <si>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</si>
  <si>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</si>
  <si>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</si>
  <si>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</si>
  <si>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</si>
  <si>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</si>
  <si>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</si>
  <si>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</si>
  <si>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</si>
  <si>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</si>
  <si>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</si>
  <si>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</si>
  <si>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</si>
  <si>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</si>
  <si>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</si>
  <si>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</si>
  <si>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</si>
  <si>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</si>
  <si>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</si>
  <si>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</si>
  <si>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</si>
  <si>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</si>
  <si>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</si>
  <si>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</si>
  <si>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</si>
  <si>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</si>
  <si>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</si>
  <si>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</si>
  <si>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</si>
  <si>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</si>
  <si>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</si>
  <si>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</si>
  <si>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</si>
  <si>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</si>
  <si>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</si>
  <si>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</si>
  <si>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</si>
  <si>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</si>
  <si>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</si>
  <si>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</si>
  <si>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</si>
  <si>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</si>
  <si>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</si>
  <si>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</si>
  <si>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</si>
  <si>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</si>
  <si>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</si>
  <si>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</si>
  <si>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</si>
  <si>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</si>
  <si>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</si>
  <si>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</si>
  <si>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</si>
  <si>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</si>
  <si>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</si>
  <si>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</si>
  <si>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</si>
  <si>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</si>
  <si>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</si>
  <si>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</si>
  <si>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</si>
  <si>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</si>
  <si>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</si>
  <si>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</si>
  <si>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</si>
  <si>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</si>
  <si>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</si>
  <si>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</si>
  <si>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</si>
  <si>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</si>
  <si>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</si>
  <si>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</si>
  <si>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</si>
  <si>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</si>
  <si>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</si>
  <si>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</si>
  <si>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</si>
  <si>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</si>
  <si>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</si>
  <si>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</si>
  <si>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</si>
  <si>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</si>
  <si>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</si>
  <si>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</si>
  <si>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</si>
  <si>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</si>
  <si>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</si>
  <si>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</si>
  <si>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</si>
  <si>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</si>
  <si>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</si>
  <si>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</si>
  <si>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</si>
  <si>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</si>
  <si>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</si>
  <si>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</si>
  <si>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</si>
  <si>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</si>
  <si>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</si>
  <si>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</si>
  <si>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</si>
  <si>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</si>
  <si>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</si>
  <si>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</si>
  <si>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</si>
  <si>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</si>
  <si>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</si>
  <si>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</si>
  <si>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</si>
  <si>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</si>
  <si>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</si>
  <si>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</si>
  <si>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</si>
  <si>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</si>
  <si>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</si>
  <si>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</si>
  <si>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</si>
  <si>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</si>
  <si>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</si>
  <si>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</si>
  <si>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</si>
  <si>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</si>
  <si>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</si>
  <si>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</si>
  <si>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</si>
  <si>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</si>
  <si>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</si>
  <si>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</si>
  <si>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</si>
  <si>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</si>
  <si>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</si>
  <si>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</si>
  <si>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</si>
  <si>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</si>
  <si>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</si>
  <si>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</si>
  <si>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</si>
  <si>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</si>
  <si>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</si>
  <si>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</si>
  <si>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</si>
  <si>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</si>
  <si>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</si>
  <si>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</si>
  <si>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</si>
  <si>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</si>
  <si>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</si>
  <si>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</si>
  <si>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</si>
  <si>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</si>
  <si>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</si>
  <si>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</si>
  <si>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</si>
  <si>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</si>
  <si>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</si>
  <si>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</si>
  <si>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</si>
  <si>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</si>
  <si>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</si>
  <si>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</si>
  <si>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</si>
  <si>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</si>
  <si>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</si>
  <si>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</si>
  <si>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</si>
  <si>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</si>
  <si>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</si>
  <si>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</si>
  <si>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</si>
  <si>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</si>
  <si>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</si>
  <si>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</si>
  <si>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</si>
  <si>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</si>
  <si>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</si>
  <si>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</si>
  <si>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</si>
  <si>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</si>
  <si>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</si>
  <si>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</si>
  <si>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</si>
  <si>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</si>
  <si>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</si>
  <si>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</si>
  <si>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</si>
  <si>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</si>
  <si>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</si>
  <si>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</si>
  <si>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</si>
  <si>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</si>
  <si>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</si>
  <si>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</si>
  <si>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</si>
  <si>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</si>
  <si>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</si>
  <si>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</si>
  <si>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</si>
  <si>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</si>
  <si>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</si>
  <si>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</si>
  <si>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</si>
  <si>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</si>
  <si>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</si>
  <si>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</si>
  <si>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</si>
  <si>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</si>
  <si>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</si>
  <si>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</si>
  <si>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</si>
  <si>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</si>
  <si>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</si>
  <si>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</si>
  <si>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</si>
  <si>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</si>
  <si>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</si>
  <si>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</si>
  <si>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</si>
  <si>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</si>
  <si>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</si>
  <si>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</si>
  <si>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</si>
  <si>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</si>
  <si>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</si>
  <si>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</si>
  <si>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</si>
  <si>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</si>
  <si>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</si>
  <si>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</si>
  <si>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</si>
  <si>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</si>
  <si>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</si>
  <si>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</si>
  <si>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</si>
  <si>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</si>
  <si>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</si>
  <si>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</si>
  <si>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</si>
  <si>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</si>
  <si>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</si>
  <si>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</si>
  <si>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</si>
  <si>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</si>
  <si>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</si>
  <si>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</si>
  <si>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</si>
  <si>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</si>
  <si>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</si>
  <si>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</si>
  <si>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</si>
  <si>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</si>
  <si>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</si>
  <si>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</si>
  <si>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</si>
  <si>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</si>
  <si>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</si>
  <si>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</si>
  <si>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</si>
  <si>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</si>
  <si>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</si>
  <si>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</si>
  <si>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</si>
  <si>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</si>
  <si>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</si>
  <si>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</si>
  <si>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</si>
  <si>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</si>
  <si>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</si>
  <si>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</si>
  <si>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</si>
  <si>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</si>
  <si>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</si>
  <si>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</si>
  <si>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</si>
  <si>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</si>
  <si>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</si>
  <si>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</si>
  <si>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</si>
  <si>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</si>
  <si>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</si>
  <si>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</si>
  <si>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</si>
  <si>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</si>
  <si>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</si>
  <si>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</si>
  <si>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</si>
  <si>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</si>
  <si>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</si>
  <si>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</si>
  <si>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</si>
  <si>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</si>
  <si>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</si>
  <si>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</si>
  <si>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</si>
  <si>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</si>
  <si>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</si>
  <si>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</si>
  <si>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</si>
  <si>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</si>
  <si>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</si>
  <si>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</si>
  <si>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</si>
  <si>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</si>
  <si>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</si>
  <si>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</si>
  <si>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</si>
  <si>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</si>
  <si>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</si>
  <si>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</si>
  <si>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</si>
  <si>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</si>
  <si>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</si>
  <si>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</si>
  <si>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</si>
  <si>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</si>
  <si>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</si>
  <si>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</si>
  <si>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</si>
  <si>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</si>
  <si>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</si>
  <si>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</si>
  <si>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</si>
  <si>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</si>
  <si>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</si>
  <si>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</si>
  <si>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</si>
  <si>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</si>
  <si>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</si>
  <si>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</si>
  <si>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</si>
  <si>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</si>
  <si>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</si>
  <si>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</si>
  <si>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</si>
  <si>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</si>
  <si>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</si>
  <si>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</si>
  <si>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</si>
  <si>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</si>
  <si>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</si>
  <si>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</si>
  <si>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</si>
  <si>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</si>
  <si>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</si>
  <si>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</si>
  <si>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</si>
  <si>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</si>
  <si>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</si>
  <si>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</si>
  <si>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</si>
  <si>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</si>
  <si>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</si>
  <si>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</si>
  <si>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</si>
  <si>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</si>
  <si>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</si>
  <si>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</si>
  <si>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</si>
  <si>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</si>
  <si>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</si>
  <si>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</si>
  <si>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</si>
  <si>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</si>
  <si>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</si>
  <si>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</si>
  <si>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</si>
  <si>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</si>
  <si>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</si>
  <si>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</si>
  <si>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</si>
  <si>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</si>
  <si>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</si>
  <si>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</si>
  <si>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</si>
  <si>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</si>
  <si>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</si>
  <si>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</si>
  <si>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</si>
  <si>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</si>
  <si>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</si>
  <si>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</si>
  <si>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</si>
  <si>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</si>
  <si>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</si>
  <si>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</si>
  <si>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</si>
  <si>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</si>
  <si>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</si>
  <si>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</si>
  <si>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</si>
  <si>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</si>
  <si>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</si>
  <si>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</si>
  <si>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</si>
  <si>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</si>
  <si>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</si>
  <si>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</si>
  <si>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</si>
  <si>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</si>
  <si>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</si>
  <si>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</si>
  <si>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</si>
  <si>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</si>
  <si>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</si>
  <si>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</si>
  <si>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</si>
  <si>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</si>
  <si>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</si>
  <si>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</si>
  <si>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</si>
  <si>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</si>
  <si>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</si>
  <si>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</si>
  <si>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</si>
  <si>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</si>
  <si>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</si>
  <si>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</si>
  <si>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</si>
  <si>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</si>
  <si>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</si>
  <si>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</si>
  <si>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</si>
  <si>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</si>
  <si>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</si>
  <si>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</si>
  <si>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</si>
  <si>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</si>
  <si>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</si>
  <si>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</si>
  <si>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</si>
  <si>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</si>
  <si>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</si>
  <si>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</si>
  <si>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</si>
  <si>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</si>
  <si>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</si>
  <si>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</si>
  <si>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</si>
  <si>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</si>
  <si>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</si>
  <si>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</si>
  <si>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</si>
  <si>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</si>
  <si>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</si>
  <si>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</si>
  <si>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</si>
  <si>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</si>
  <si>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</si>
  <si>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</si>
  <si>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</si>
  <si>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</si>
  <si>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</si>
  <si>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</si>
  <si>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</si>
  <si>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</si>
  <si>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</si>
  <si>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</si>
  <si>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</si>
  <si>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</si>
  <si>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</si>
  <si>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</si>
  <si>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</si>
  <si>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</si>
  <si>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</si>
  <si>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</si>
  <si>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</si>
  <si>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</si>
  <si>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</si>
  <si>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</si>
  <si>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</si>
  <si>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</si>
  <si>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</si>
  <si>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</si>
  <si>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</si>
  <si>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</si>
  <si>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</si>
  <si>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</si>
  <si>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</si>
  <si>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</si>
  <si>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</si>
  <si>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</si>
  <si>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</si>
  <si>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</si>
  <si>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</si>
  <si>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</si>
  <si>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</si>
  <si>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</si>
  <si>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</si>
  <si>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</si>
  <si>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</si>
  <si>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</si>
  <si>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</si>
  <si>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</si>
  <si>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</si>
  <si>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</si>
  <si>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</si>
  <si>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</si>
  <si>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</si>
  <si>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</si>
  <si>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</si>
  <si>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</si>
  <si>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</si>
  <si>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</si>
  <si>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</si>
  <si>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</si>
  <si>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</si>
  <si>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</si>
  <si>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</si>
  <si>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</si>
  <si>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</si>
  <si>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</si>
  <si>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</si>
  <si>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</si>
  <si>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</si>
  <si>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</si>
  <si>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</si>
  <si>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</si>
  <si>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</si>
  <si>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</si>
  <si>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</si>
  <si>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</si>
  <si>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</si>
  <si>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</si>
  <si>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</si>
  <si>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</si>
  <si>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</si>
  <si>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</si>
  <si>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</si>
  <si>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</si>
  <si>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</si>
  <si>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</si>
  <si>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</si>
  <si>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</si>
  <si>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</si>
  <si>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</si>
  <si>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</si>
  <si>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</si>
  <si>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</si>
  <si>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</si>
  <si>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</si>
  <si>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</si>
  <si>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</si>
  <si>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</si>
  <si>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</si>
  <si>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</si>
  <si>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</si>
  <si>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</si>
  <si>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</si>
  <si>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</si>
  <si>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</si>
  <si>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</si>
  <si>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</si>
  <si>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</si>
  <si>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</si>
  <si>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</si>
  <si>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</si>
  <si>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</si>
  <si>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</si>
  <si>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</si>
  <si>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</si>
  <si>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</si>
  <si>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</si>
  <si>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</si>
  <si>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</si>
  <si>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</si>
  <si>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</si>
  <si>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</si>
  <si>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</si>
  <si>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</si>
  <si>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</si>
  <si>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</si>
  <si>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</si>
  <si>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</si>
  <si>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</si>
  <si>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</si>
  <si>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</si>
  <si>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</si>
  <si>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</si>
  <si>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</si>
  <si>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</si>
  <si>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</si>
  <si>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</si>
  <si>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</si>
  <si>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</si>
  <si>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</si>
  <si>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</si>
  <si>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</si>
  <si>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</si>
  <si>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</si>
  <si>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</si>
  <si>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</si>
  <si>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</si>
  <si>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</si>
  <si>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</si>
  <si>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</si>
  <si>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</si>
  <si>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</si>
  <si>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</si>
  <si>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</si>
  <si>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</si>
  <si>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</si>
  <si>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</si>
  <si>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</si>
  <si>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</si>
  <si>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</si>
  <si>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</si>
  <si>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</si>
  <si>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</si>
  <si>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</si>
  <si>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</si>
  <si>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</si>
  <si>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</si>
  <si>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</si>
  <si>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</si>
  <si>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</si>
  <si>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</si>
  <si>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</si>
  <si>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</si>
  <si>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</si>
  <si>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</si>
  <si>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</si>
  <si>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</si>
  <si>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</si>
  <si>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</si>
  <si>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</si>
  <si>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</si>
  <si>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</si>
  <si>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</si>
  <si>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</si>
  <si>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</si>
  <si>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</si>
  <si>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</si>
  <si>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</si>
  <si>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</si>
  <si>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</si>
  <si>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</si>
  <si>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</si>
  <si>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</si>
  <si>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</si>
  <si>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</si>
  <si>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</si>
  <si>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</si>
  <si>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</si>
  <si>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</si>
  <si>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</si>
  <si>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</si>
  <si>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</si>
  <si>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</si>
  <si>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</si>
  <si>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</si>
  <si>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</si>
  <si>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</si>
  <si>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</si>
  <si>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</si>
  <si>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</si>
  <si>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</si>
  <si>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</si>
  <si>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</si>
  <si>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</si>
  <si>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</si>
  <si>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</si>
  <si>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</si>
  <si>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</si>
  <si>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</si>
  <si>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</si>
  <si>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</si>
  <si>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</si>
  <si>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</si>
  <si>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</si>
  <si>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</si>
  <si>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</si>
  <si>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</si>
  <si>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</si>
  <si>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</si>
  <si>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</si>
  <si>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</si>
  <si>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</si>
  <si>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</si>
  <si>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</si>
  <si>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</si>
  <si>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</si>
  <si>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</si>
  <si>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</si>
  <si>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</si>
  <si>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</si>
  <si>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</si>
  <si>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</si>
  <si>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</si>
  <si>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</si>
  <si>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</si>
  <si>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</si>
  <si>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</si>
  <si>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</si>
  <si>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</si>
  <si>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</si>
  <si>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</si>
  <si>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</si>
  <si>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</si>
  <si>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</si>
  <si>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</si>
  <si>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</si>
  <si>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</si>
  <si>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</si>
  <si>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</si>
  <si>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</si>
  <si>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</si>
  <si>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</si>
  <si>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</si>
  <si>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</si>
  <si>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</si>
  <si>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</si>
  <si>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</si>
  <si>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</si>
  <si>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</si>
  <si>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</si>
  <si>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</si>
  <si>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</si>
  <si>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</si>
  <si>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</si>
  <si>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</si>
  <si>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</si>
  <si>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</si>
  <si>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</si>
  <si>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</si>
  <si>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</si>
  <si>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</si>
  <si>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</si>
  <si>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</si>
  <si>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</si>
  <si>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</si>
  <si>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</si>
  <si>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</si>
  <si>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</si>
  <si>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</si>
  <si>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</si>
  <si>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</si>
  <si>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</si>
  <si>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</si>
  <si>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</si>
  <si>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</si>
  <si>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</si>
  <si>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</si>
  <si>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</si>
  <si>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</si>
  <si>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</si>
  <si>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</si>
  <si>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</si>
  <si>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</si>
  <si>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</si>
  <si>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</si>
  <si>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</si>
  <si>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</si>
  <si>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</si>
  <si>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</si>
  <si>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</si>
  <si>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</si>
  <si>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</si>
  <si>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</si>
  <si>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</si>
  <si>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</si>
  <si>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</si>
  <si>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</si>
  <si>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</si>
  <si>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</si>
  <si>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</si>
  <si>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</si>
  <si>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</si>
  <si>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</si>
  <si>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</si>
  <si>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</si>
  <si>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</si>
  <si>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</si>
  <si>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</si>
  <si>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</si>
  <si>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</si>
  <si>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</si>
  <si>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</si>
  <si>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</si>
  <si>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</si>
  <si>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</si>
  <si>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</si>
  <si>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</si>
  <si>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</si>
  <si>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</si>
  <si>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</si>
  <si>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</si>
  <si>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</si>
  <si>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</si>
  <si>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</si>
  <si>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</si>
  <si>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</si>
  <si>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</si>
  <si>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</si>
  <si>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</si>
  <si>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</si>
  <si>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</si>
  <si>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</si>
  <si>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</si>
  <si>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</si>
  <si>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</si>
  <si>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</si>
  <si>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</si>
  <si>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</si>
  <si>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</si>
  <si>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</si>
  <si>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</si>
  <si>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</si>
  <si>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</si>
  <si>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</si>
  <si>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</si>
  <si>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</si>
  <si>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</si>
  <si>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</si>
  <si>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</si>
  <si>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</si>
  <si>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</si>
  <si>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</si>
  <si>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</si>
  <si>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</si>
  <si>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</si>
  <si>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</si>
  <si>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</si>
  <si>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</si>
  <si>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</si>
  <si>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</si>
  <si>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</si>
  <si>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</si>
  <si>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</si>
  <si>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</si>
  <si>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</si>
  <si>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</si>
  <si>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</si>
  <si>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</si>
  <si>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</si>
  <si>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</si>
  <si>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</si>
  <si>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</si>
  <si>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</si>
  <si>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</si>
  <si>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</si>
  <si>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</si>
  <si>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</si>
  <si>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</si>
  <si>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</si>
  <si>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</si>
  <si>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</si>
  <si>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</si>
  <si>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</si>
  <si>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</si>
  <si>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</si>
  <si>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</si>
  <si>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</si>
  <si>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</si>
  <si>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</si>
  <si>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</si>
  <si>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</si>
  <si>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</si>
  <si>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</si>
  <si>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</si>
  <si>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</si>
  <si>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</si>
  <si>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</si>
  <si>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</si>
  <si>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</si>
  <si>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</si>
  <si>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</si>
  <si>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</si>
  <si>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</si>
  <si>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</si>
  <si>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</si>
  <si>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</si>
  <si>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</si>
  <si>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</si>
  <si>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</si>
  <si>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</si>
  <si>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</si>
  <si>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</si>
  <si>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</si>
  <si>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</si>
  <si>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</si>
  <si>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</si>
  <si>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</si>
  <si>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</si>
  <si>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</si>
  <si>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</si>
  <si>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</si>
  <si>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</si>
  <si>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</si>
  <si>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</si>
  <si>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</si>
  <si>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</si>
  <si>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</si>
  <si>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</si>
  <si>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</si>
  <si>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</si>
  <si>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</si>
  <si>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</si>
  <si>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</si>
  <si>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</si>
  <si>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</si>
  <si>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</si>
  <si>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</si>
  <si>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</si>
  <si>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</si>
  <si>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</si>
  <si>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</si>
  <si>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</si>
  <si>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</si>
  <si>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</si>
  <si>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</si>
  <si>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</si>
  <si>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</si>
  <si>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</si>
  <si>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</si>
  <si>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</si>
  <si>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</si>
  <si>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</si>
  <si>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</si>
  <si>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</si>
  <si>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</si>
  <si>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</si>
  <si>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</si>
  <si>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</si>
  <si>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</si>
  <si>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</si>
  <si>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</si>
  <si>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</si>
  <si>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</si>
  <si>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</si>
  <si>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</si>
  <si>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</si>
  <si>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</si>
  <si>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</si>
  <si>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</si>
  <si>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</si>
  <si>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</si>
  <si>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</si>
  <si>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</si>
  <si>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</si>
  <si>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</si>
  <si>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</si>
  <si>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</si>
  <si>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</si>
  <si>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</si>
  <si>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</si>
  <si>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</si>
  <si>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</si>
  <si>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</si>
  <si>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</si>
  <si>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</si>
  <si>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</si>
  <si>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</si>
  <si>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</si>
  <si>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</si>
  <si>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</si>
  <si>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</si>
  <si>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</si>
  <si>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</si>
  <si>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</si>
  <si>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</si>
  <si>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</si>
  <si>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</si>
  <si>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</si>
  <si>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</si>
  <si>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</si>
  <si>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</si>
  <si>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</si>
  <si>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</si>
  <si>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</si>
  <si>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</si>
  <si>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</si>
  <si>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</si>
  <si>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</si>
  <si>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</si>
  <si>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</si>
  <si>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</si>
  <si>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</si>
  <si>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</si>
  <si>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</si>
  <si>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</si>
  <si>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</si>
  <si>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</si>
  <si>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</si>
  <si>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</si>
  <si>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</si>
  <si>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</si>
  <si>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</si>
  <si>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</si>
  <si>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</si>
  <si>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</si>
  <si>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</si>
  <si>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</si>
  <si>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</si>
  <si>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</si>
  <si>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</si>
  <si>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</si>
  <si>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</si>
  <si>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</si>
  <si>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</si>
  <si>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</si>
  <si>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</si>
  <si>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</si>
  <si>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</si>
  <si>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</si>
  <si>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</si>
  <si>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</si>
  <si>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</si>
  <si>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</si>
  <si>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</si>
  <si>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</si>
  <si>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</si>
  <si>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</si>
  <si>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</si>
  <si>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</si>
  <si>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</si>
  <si>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</si>
  <si>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</si>
  <si>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</si>
  <si>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</si>
  <si>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</si>
  <si>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</si>
  <si>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</si>
  <si>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</si>
  <si>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</si>
  <si>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</si>
  <si>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</si>
  <si>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</si>
  <si>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</si>
  <si>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</si>
  <si>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</si>
  <si>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</si>
  <si>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</si>
  <si>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</si>
  <si>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</si>
  <si>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</si>
  <si>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</si>
  <si>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</si>
  <si>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</si>
  <si>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</si>
  <si>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</si>
  <si>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</si>
  <si>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</si>
  <si>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</si>
  <si>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</si>
  <si>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</si>
  <si>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</si>
  <si>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</si>
  <si>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</si>
  <si>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</si>
  <si>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</si>
  <si>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</si>
  <si>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</si>
  <si>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</si>
  <si>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</si>
  <si>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</si>
  <si>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</si>
  <si>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</si>
  <si>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</si>
  <si>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</si>
  <si>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</si>
  <si>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</si>
  <si>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</si>
  <si>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</si>
  <si>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</si>
  <si>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</si>
  <si>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</si>
  <si>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</si>
  <si>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</si>
  <si>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</si>
  <si>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</si>
  <si>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</si>
  <si>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</si>
  <si>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</si>
  <si>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</si>
  <si>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</si>
  <si>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</si>
  <si>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</si>
  <si>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</si>
  <si>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</si>
  <si>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</si>
  <si>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</si>
  <si>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</si>
  <si>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</si>
  <si>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</si>
  <si>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</si>
  <si>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</si>
  <si>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</si>
  <si>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</si>
  <si>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</si>
  <si>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</si>
  <si>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</si>
  <si>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</si>
  <si>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</si>
  <si>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</si>
  <si>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</si>
  <si>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</si>
  <si>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</si>
  <si>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</si>
  <si>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</si>
  <si>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</si>
  <si>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</si>
  <si>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</si>
  <si>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</si>
  <si>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</si>
  <si>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</si>
  <si>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</si>
  <si>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</si>
  <si>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</si>
  <si>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</si>
  <si>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</si>
  <si>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</si>
  <si>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</si>
  <si>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</si>
  <si>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</si>
  <si>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</si>
  <si>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</si>
  <si>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</si>
  <si>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</si>
  <si>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</si>
  <si>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</si>
  <si>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</si>
  <si>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</si>
  <si>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</si>
  <si>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</si>
  <si>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</si>
  <si>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</si>
  <si>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</si>
  <si>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</si>
  <si>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</si>
  <si>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</si>
  <si>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</si>
  <si>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</si>
  <si>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</si>
  <si>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</si>
  <si>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</si>
  <si>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</si>
  <si>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</si>
  <si>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</si>
  <si>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</si>
  <si>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</si>
  <si>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</si>
  <si>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</si>
  <si>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</si>
  <si>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</si>
  <si>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</si>
  <si>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</si>
  <si>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</si>
  <si>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</si>
  <si>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</si>
  <si>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</si>
  <si>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</si>
  <si>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</si>
  <si>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</si>
  <si>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</si>
  <si>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</si>
  <si>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</si>
  <si>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</si>
  <si>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</si>
  <si>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</si>
  <si>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</si>
  <si>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</si>
  <si>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</si>
  <si>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</si>
  <si>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</si>
  <si>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</si>
  <si>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</si>
  <si>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</si>
  <si>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</si>
  <si>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</si>
  <si>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</si>
  <si>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</si>
  <si>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</si>
  <si>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</si>
  <si>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</si>
  <si>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</si>
  <si>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</si>
  <si>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</si>
  <si>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</si>
  <si>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</si>
  <si>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</si>
  <si>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</si>
  <si>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</si>
  <si>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</si>
  <si>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</si>
  <si>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</si>
  <si>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</si>
  <si>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</si>
  <si>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</si>
  <si>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</si>
  <si>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</si>
  <si>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</si>
  <si>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</si>
  <si>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</si>
  <si>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</si>
  <si>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</si>
  <si>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</si>
  <si>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</si>
  <si>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</si>
  <si>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</si>
  <si>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</si>
  <si>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</si>
  <si>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</si>
  <si>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</si>
  <si>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</si>
  <si>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</si>
  <si>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</si>
  <si>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</si>
  <si>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</si>
  <si>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</si>
  <si>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</si>
  <si>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</si>
  <si>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</si>
  <si>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</si>
  <si>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</si>
  <si>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</si>
  <si>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</si>
  <si>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</si>
  <si>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</si>
  <si>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</si>
  <si>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</si>
  <si>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</si>
  <si>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</si>
  <si>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</si>
  <si>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</si>
  <si>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</si>
  <si>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</si>
  <si>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</si>
  <si>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</si>
  <si>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</si>
  <si>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</si>
  <si>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</si>
  <si>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</si>
  <si>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</si>
  <si>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</si>
  <si>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</si>
  <si>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</si>
  <si>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</si>
  <si>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</si>
  <si>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</si>
  <si>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</si>
  <si>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</si>
  <si>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</si>
  <si>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</si>
  <si>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</si>
  <si>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</si>
  <si>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</si>
  <si>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</si>
  <si>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</si>
  <si>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</si>
  <si>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</si>
  <si>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</si>
  <si>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</si>
  <si>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</si>
  <si>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</si>
  <si>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</si>
  <si>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</si>
  <si>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</si>
  <si>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</si>
  <si>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</si>
  <si>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</si>
  <si>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</si>
  <si>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</si>
  <si>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</si>
  <si>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</si>
  <si>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</si>
  <si>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</si>
  <si>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</si>
  <si>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</si>
  <si>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</si>
  <si>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</si>
  <si>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</si>
  <si>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</si>
  <si>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</si>
  <si>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</si>
  <si>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</si>
  <si>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</si>
  <si>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</si>
  <si>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</si>
  <si>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</si>
  <si>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</si>
  <si>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</si>
  <si>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</si>
  <si>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</si>
  <si>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</si>
  <si>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</si>
  <si>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</si>
  <si>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</si>
  <si>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</si>
  <si>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</si>
  <si>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</si>
  <si>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</si>
  <si>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</si>
  <si>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</si>
  <si>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</si>
  <si>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</si>
  <si>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</si>
  <si>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</si>
  <si>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</si>
  <si>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</si>
  <si>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</si>
  <si>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</si>
  <si>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</si>
  <si>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</si>
  <si>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</si>
  <si>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</si>
  <si>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</si>
  <si>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</si>
  <si>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</si>
  <si>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</si>
  <si>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</si>
  <si>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</si>
  <si>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</si>
  <si>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</si>
  <si>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</si>
  <si>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</si>
  <si>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</si>
  <si>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</si>
  <si>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</si>
  <si>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</si>
  <si>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</si>
  <si>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</si>
  <si>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</si>
  <si>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</si>
  <si>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</si>
  <si>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</si>
  <si>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</si>
  <si>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</si>
  <si>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</si>
  <si>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</si>
  <si>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</si>
  <si>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</si>
  <si>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</si>
  <si>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</si>
  <si>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</si>
  <si>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</si>
  <si>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</si>
  <si>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</si>
  <si>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</si>
  <si>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</si>
  <si>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</si>
  <si>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</si>
  <si>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</si>
  <si>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</si>
  <si>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</si>
  <si>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</si>
  <si>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</si>
  <si>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</si>
  <si>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</si>
  <si>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</si>
  <si>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</si>
  <si>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</si>
  <si>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</si>
  <si>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</si>
  <si>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</si>
  <si>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</si>
  <si>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</si>
  <si>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</si>
  <si>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</si>
  <si>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</si>
  <si>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</si>
  <si>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</si>
  <si>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</si>
  <si>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</si>
  <si>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</si>
  <si>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</si>
  <si>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</si>
  <si>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</si>
  <si>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</si>
  <si>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</si>
  <si>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</si>
  <si>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</si>
  <si>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</si>
  <si>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</si>
  <si>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</si>
  <si>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</si>
  <si>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</si>
  <si>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</si>
  <si>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</si>
  <si>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</si>
  <si>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</si>
  <si>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</si>
  <si>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</si>
  <si>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</si>
  <si>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</si>
  <si>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</si>
  <si>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</si>
  <si>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</si>
  <si>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</si>
  <si>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</si>
  <si>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</si>
  <si>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</si>
  <si>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</si>
  <si>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</si>
  <si>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</si>
  <si>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</si>
  <si>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</si>
  <si>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</si>
  <si>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</si>
  <si>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</si>
  <si>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</si>
  <si>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</si>
  <si>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</si>
  <si>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</si>
  <si>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</si>
  <si>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</si>
  <si>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</si>
  <si>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</si>
  <si>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</si>
  <si>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</si>
  <si>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</si>
  <si>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</si>
  <si>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</si>
  <si>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</si>
  <si>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</si>
  <si>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</si>
  <si>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</si>
  <si>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</si>
  <si>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</si>
  <si>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</si>
  <si>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</si>
  <si>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</si>
  <si>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</si>
  <si>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</si>
  <si>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</si>
  <si>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</si>
  <si>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</si>
  <si>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</si>
  <si>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</si>
  <si>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</si>
  <si>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</si>
  <si>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</si>
  <si>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</si>
  <si>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</si>
  <si>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</si>
  <si>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</si>
  <si>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</si>
  <si>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</si>
  <si>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</si>
  <si>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</si>
  <si>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</si>
  <si>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</si>
  <si>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</si>
  <si>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</si>
  <si>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</si>
  <si>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</si>
  <si>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</si>
  <si>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</si>
  <si>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</si>
  <si>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</si>
  <si>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</si>
  <si>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</si>
  <si>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</si>
  <si>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</si>
  <si>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</si>
  <si>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</si>
  <si>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</si>
  <si>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</si>
  <si>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</si>
  <si>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</si>
  <si>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</si>
  <si>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</si>
  <si>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</si>
  <si>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</si>
  <si>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</si>
  <si>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</si>
  <si>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</si>
  <si>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</si>
  <si>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</si>
  <si>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</si>
  <si>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</si>
  <si>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</si>
  <si>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</si>
  <si>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</si>
  <si>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</si>
  <si>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</si>
  <si>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</si>
  <si>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</si>
  <si>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</si>
  <si>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</si>
  <si>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</si>
  <si>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</si>
  <si>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</si>
  <si>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</si>
  <si>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</si>
  <si>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</si>
  <si>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</si>
  <si>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</si>
  <si>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</si>
  <si>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</si>
  <si>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</si>
  <si>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</si>
  <si>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</si>
  <si>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</si>
  <si>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</si>
  <si>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</si>
  <si>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</si>
  <si>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</si>
  <si>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</si>
  <si>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</si>
  <si>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</si>
  <si>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</si>
  <si>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</si>
  <si>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</si>
  <si>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</si>
  <si>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</si>
  <si>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</si>
  <si>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</si>
  <si>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</si>
  <si>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</si>
  <si>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</si>
  <si>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</si>
  <si>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</si>
  <si>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</si>
  <si>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</si>
  <si>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</si>
  <si>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</si>
  <si>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</si>
  <si>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</si>
  <si>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</si>
  <si>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</si>
  <si>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</si>
  <si>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</si>
  <si>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</si>
  <si>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</si>
  <si>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</si>
  <si>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</si>
  <si>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</si>
  <si>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</si>
  <si>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</si>
  <si>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</si>
  <si>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</si>
  <si>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</si>
  <si>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</si>
  <si>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</si>
  <si>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</si>
  <si>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</si>
  <si>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</si>
  <si>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</si>
  <si>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</si>
  <si>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</si>
  <si>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</si>
  <si>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</si>
  <si>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</si>
  <si>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</si>
  <si>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</si>
  <si>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</si>
  <si>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</si>
  <si>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</si>
  <si>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</si>
  <si>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</si>
  <si>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</si>
  <si>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</si>
  <si>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</si>
  <si>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</si>
  <si>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</si>
  <si>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</si>
  <si>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</si>
  <si>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</si>
  <si>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</si>
  <si>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</si>
  <si>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</si>
  <si>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</si>
  <si>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</si>
  <si>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</si>
  <si>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</si>
  <si>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</si>
  <si>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</si>
  <si>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</si>
  <si>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</si>
  <si>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</si>
  <si>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</si>
  <si>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</si>
  <si>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</si>
  <si>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</si>
  <si>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</si>
  <si>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</si>
  <si>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</si>
  <si>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</si>
  <si>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</si>
  <si>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</si>
  <si>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</si>
  <si>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</si>
  <si>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</si>
  <si>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</si>
  <si>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</si>
  <si>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</si>
  <si>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</si>
  <si>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</si>
  <si>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</si>
  <si>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</si>
  <si>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</si>
  <si>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</si>
  <si>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</si>
  <si>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</si>
  <si>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</si>
  <si>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</si>
  <si>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</si>
  <si>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</si>
  <si>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</si>
  <si>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</si>
  <si>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</si>
  <si>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</si>
  <si>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</si>
  <si>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</si>
  <si>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</si>
  <si>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</si>
  <si>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</si>
  <si>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</si>
  <si>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</si>
  <si>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</si>
  <si>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</si>
  <si>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</si>
  <si>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</si>
  <si>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</si>
  <si>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</si>
  <si>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</si>
  <si>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</si>
  <si>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</si>
  <si>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</si>
  <si>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</si>
  <si>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</si>
  <si>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</si>
  <si>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</si>
  <si>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</si>
  <si>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</si>
  <si>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</si>
  <si>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</si>
  <si>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</si>
  <si>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</si>
  <si>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</si>
  <si>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</si>
  <si>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</si>
  <si>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</si>
  <si>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</si>
  <si>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</si>
  <si>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</si>
  <si>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</si>
  <si>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</si>
  <si>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</si>
  <si>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</si>
  <si>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</si>
  <si>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</si>
  <si>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</si>
  <si>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</si>
  <si>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</si>
  <si>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</si>
  <si>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</si>
  <si>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</si>
  <si>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</si>
  <si>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</si>
  <si>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</si>
  <si>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</si>
  <si>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</si>
  <si>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</si>
  <si>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</si>
  <si>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</si>
  <si>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</si>
  <si>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</si>
  <si>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</si>
  <si>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</si>
  <si>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</si>
  <si>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</si>
  <si>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</si>
  <si>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</si>
  <si>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</si>
  <si>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</si>
  <si>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</si>
  <si>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</si>
  <si>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</si>
  <si>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</si>
  <si>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</si>
  <si>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</si>
  <si>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</si>
  <si>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</si>
  <si>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</si>
  <si>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</si>
  <si>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</si>
  <si>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</si>
  <si>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</si>
  <si>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</si>
  <si>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</si>
  <si>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</si>
  <si>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</si>
  <si>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</si>
  <si>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</si>
  <si>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</si>
  <si>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</si>
  <si>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</si>
  <si>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</si>
  <si>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</si>
  <si>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</si>
  <si>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</si>
  <si>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</si>
  <si>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</si>
  <si>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</si>
  <si>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</si>
  <si>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</si>
  <si>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</si>
  <si>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</si>
  <si>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</si>
  <si>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</si>
  <si>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</si>
  <si>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</si>
  <si>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</si>
  <si>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</si>
  <si>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</si>
  <si>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</si>
  <si>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</si>
  <si>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</si>
  <si>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</si>
  <si>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</si>
  <si>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</si>
  <si>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</si>
  <si>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</si>
  <si>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</si>
  <si>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</si>
  <si>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</si>
  <si>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</si>
  <si>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</si>
  <si>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</si>
  <si>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</si>
  <si>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</si>
  <si>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</si>
  <si>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</si>
  <si>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</si>
  <si>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</si>
  <si>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</si>
  <si>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</si>
  <si>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</si>
  <si>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</si>
  <si>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</si>
  <si>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</si>
  <si>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</si>
  <si>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</si>
  <si>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</si>
  <si>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</si>
  <si>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</si>
  <si>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</si>
  <si>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</si>
  <si>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</si>
  <si>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</si>
  <si>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</si>
  <si>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</si>
  <si>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</si>
  <si>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</si>
  <si>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</si>
  <si>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</si>
  <si>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</si>
  <si>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</si>
  <si>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</si>
  <si>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</si>
  <si>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</si>
  <si>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</si>
  <si>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</si>
  <si>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</si>
  <si>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</si>
  <si>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</si>
  <si>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</si>
  <si>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</si>
  <si>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</si>
  <si>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</si>
  <si>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</si>
  <si>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</si>
  <si>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</si>
  <si>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</si>
  <si>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</si>
  <si>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</si>
  <si>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</si>
  <si>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</si>
  <si>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</si>
  <si>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</si>
  <si>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</si>
  <si>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</si>
  <si>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</si>
  <si>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</si>
  <si>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</si>
  <si>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</si>
  <si>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</si>
  <si>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</si>
  <si>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</si>
  <si>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</si>
  <si>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</si>
  <si>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</si>
  <si>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</si>
  <si>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</si>
  <si>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</si>
  <si>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</si>
  <si>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</si>
  <si>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</si>
  <si>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</si>
  <si>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</si>
  <si>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</si>
  <si>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</si>
  <si>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</si>
  <si>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</si>
  <si>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</si>
  <si>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</si>
  <si>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</si>
  <si>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</si>
  <si>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</si>
  <si>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</si>
  <si>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</si>
  <si>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</si>
  <si>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</si>
  <si>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</si>
  <si>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</si>
  <si>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</si>
  <si>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</si>
  <si>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</si>
  <si>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</si>
  <si>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</si>
  <si>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</si>
  <si>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</si>
  <si>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</si>
  <si>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</si>
  <si>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</si>
  <si>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</si>
  <si>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</si>
  <si>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</si>
  <si>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</si>
  <si>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</si>
  <si>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</si>
  <si>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</si>
  <si>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</si>
  <si>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</si>
  <si>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</si>
  <si>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</si>
  <si>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</si>
  <si>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</si>
  <si>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</si>
  <si>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</si>
  <si>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</si>
  <si>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</si>
  <si>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</si>
  <si>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</si>
  <si>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</si>
  <si>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</si>
  <si>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</si>
  <si>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</si>
  <si>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</si>
  <si>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</si>
  <si>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</si>
  <si>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</si>
  <si>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</si>
  <si>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</si>
  <si>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</si>
  <si>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</si>
  <si>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</si>
  <si>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</si>
  <si>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</si>
  <si>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</si>
  <si>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</si>
  <si>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</si>
  <si>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</si>
  <si>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</si>
  <si>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</si>
  <si>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</si>
  <si>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</si>
  <si>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</si>
  <si>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</si>
  <si>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</si>
  <si>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</si>
  <si>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</si>
  <si>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</si>
  <si>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</si>
  <si>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</si>
  <si>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</si>
  <si>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</si>
  <si>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</si>
  <si>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</si>
  <si>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</si>
  <si>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</si>
  <si>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</si>
  <si>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</si>
  <si>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</si>
  <si>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</si>
  <si>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</si>
  <si>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</si>
  <si>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</si>
  <si>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</si>
  <si>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</si>
  <si>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</si>
  <si>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</si>
  <si>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</si>
  <si>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</si>
  <si>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</si>
  <si>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</si>
  <si>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</si>
  <si>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</si>
  <si>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</si>
  <si>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</si>
  <si>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</si>
  <si>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</si>
  <si>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</si>
  <si>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</si>
  <si>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</si>
  <si>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</si>
  <si>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</si>
  <si>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</si>
  <si>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</si>
  <si>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</si>
  <si>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</si>
  <si>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</si>
  <si>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</si>
  <si>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</si>
  <si>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</si>
  <si>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</si>
  <si>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</si>
  <si>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</si>
  <si>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</si>
  <si>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</si>
  <si>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</si>
  <si>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</si>
  <si>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</si>
  <si>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</si>
  <si>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</si>
  <si>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</si>
  <si>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</si>
  <si>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</si>
  <si>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</si>
  <si>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</si>
  <si>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</si>
  <si>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</si>
  <si>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</si>
  <si>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</si>
  <si>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</si>
  <si>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</si>
  <si>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</si>
  <si>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</si>
  <si>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</si>
  <si>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</si>
  <si>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</si>
  <si>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</si>
  <si>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</si>
  <si>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</si>
  <si>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</si>
  <si>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</si>
  <si>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</si>
  <si>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</si>
  <si>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</si>
  <si>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</si>
  <si>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</si>
  <si>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</si>
  <si>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</si>
  <si>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</si>
  <si>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</si>
  <si>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</si>
  <si>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</si>
  <si>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</si>
  <si>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</si>
  <si>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</si>
  <si>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</si>
  <si>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</si>
  <si>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</si>
  <si>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</si>
  <si>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</si>
  <si>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</si>
  <si>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</si>
  <si>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</si>
  <si>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</si>
  <si>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</si>
  <si>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</si>
  <si>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</si>
  <si>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</si>
  <si>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</si>
  <si>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</si>
  <si>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</si>
  <si>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</si>
  <si>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</si>
  <si>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</si>
  <si>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</si>
  <si>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</si>
  <si>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</si>
  <si>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</si>
  <si>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</si>
  <si>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</si>
  <si>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</si>
  <si>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</si>
  <si>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</si>
  <si>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</si>
  <si>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</si>
  <si>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</si>
  <si>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</si>
  <si>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</si>
  <si>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</si>
  <si>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</si>
  <si>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</si>
  <si>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</si>
  <si>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</si>
  <si>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</si>
  <si>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</si>
  <si>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</si>
  <si>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</si>
  <si>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</si>
  <si>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</si>
  <si>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</si>
  <si>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</si>
  <si>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</si>
  <si>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</si>
  <si>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</si>
  <si>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</si>
  <si>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</si>
  <si>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</si>
  <si>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</si>
  <si>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</si>
  <si>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</si>
  <si>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</si>
  <si>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</si>
  <si>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</si>
  <si>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</si>
  <si>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</si>
  <si>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</si>
  <si>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</si>
  <si>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</si>
  <si>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</si>
  <si>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</si>
  <si>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</si>
  <si>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</si>
  <si>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</si>
  <si>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</si>
  <si>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</si>
  <si>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</si>
  <si>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</si>
  <si>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</si>
  <si>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</si>
  <si>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</si>
  <si>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</si>
  <si>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</si>
  <si>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</si>
  <si>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</si>
  <si>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</si>
  <si>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</si>
  <si>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</si>
  <si>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</si>
  <si>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</si>
  <si>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</si>
  <si>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</si>
  <si>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</si>
  <si>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</si>
  <si>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</si>
  <si>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</si>
  <si>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</si>
  <si>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</si>
  <si>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</si>
  <si>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</si>
  <si>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</si>
  <si>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</si>
  <si>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</si>
  <si>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</si>
  <si>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</si>
  <si>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</si>
  <si>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</si>
  <si>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</si>
  <si>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</si>
  <si>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</si>
  <si>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</si>
  <si>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</si>
  <si>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</si>
  <si>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</si>
  <si>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</si>
  <si>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</si>
  <si>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</si>
  <si>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</si>
  <si>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</si>
  <si>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</si>
  <si>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</si>
  <si>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</si>
  <si>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</si>
  <si>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</si>
  <si>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</si>
  <si>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</si>
  <si>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</si>
  <si>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</si>
  <si>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</si>
  <si>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</si>
  <si>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</si>
  <si>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</si>
  <si>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</si>
  <si>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</si>
  <si>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</si>
  <si>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</si>
  <si>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</si>
  <si>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</si>
  <si>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</si>
  <si>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</si>
  <si>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</si>
  <si>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</si>
  <si>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</si>
  <si>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</si>
  <si>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</si>
  <si>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</si>
  <si>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</si>
  <si>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</si>
  <si>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</si>
  <si>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</si>
  <si>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</si>
  <si>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</si>
  <si>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</si>
  <si>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</si>
  <si>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</si>
  <si>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</si>
  <si>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</si>
  <si>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</si>
  <si>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</si>
  <si>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</si>
  <si>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</si>
  <si>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</si>
  <si>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</si>
  <si>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</si>
  <si>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</si>
  <si>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</si>
  <si>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</si>
  <si>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</si>
  <si>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</si>
  <si>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</si>
  <si>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</si>
  <si>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</si>
  <si>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</si>
  <si>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</si>
  <si>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</si>
  <si>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</si>
  <si>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</si>
  <si>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</si>
  <si>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</si>
  <si>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</si>
  <si>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</si>
  <si>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</si>
  <si>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</si>
  <si>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</si>
  <si>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</si>
  <si>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</si>
  <si>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</si>
  <si>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</si>
  <si>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</si>
  <si>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</si>
  <si>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</si>
  <si>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</si>
  <si>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</si>
  <si>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</si>
  <si>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</si>
  <si>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</si>
  <si>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</si>
  <si>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</si>
  <si>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</si>
  <si>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</si>
  <si>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</si>
  <si>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</si>
  <si>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</si>
  <si>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</si>
  <si>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</si>
  <si>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</si>
  <si>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</si>
  <si>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</si>
  <si>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</si>
  <si>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</si>
  <si>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</si>
  <si>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</si>
  <si>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</si>
  <si>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</si>
  <si>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</si>
  <si>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</si>
  <si>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</si>
  <si>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</si>
  <si>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</si>
  <si>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</si>
  <si>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</si>
  <si>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</si>
  <si>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</si>
  <si>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</si>
  <si>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</si>
  <si>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</si>
  <si>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</si>
  <si>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</si>
  <si>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</si>
  <si>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</si>
  <si>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</si>
  <si>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</si>
  <si>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</si>
  <si>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</si>
  <si>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</si>
  <si>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</si>
  <si>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</si>
  <si>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</si>
  <si>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</si>
  <si>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</si>
  <si>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</si>
  <si>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</si>
  <si>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</si>
  <si>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</si>
  <si>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</si>
  <si>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</si>
  <si>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</si>
  <si>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</si>
  <si>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</si>
  <si>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</si>
  <si>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</si>
  <si>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</si>
  <si>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</si>
  <si>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</si>
  <si>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</si>
  <si>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</si>
  <si>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</si>
  <si>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</si>
  <si>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</si>
  <si>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</si>
  <si>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</si>
  <si>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</si>
  <si>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</si>
  <si>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</si>
  <si>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</si>
  <si>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</si>
  <si>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</si>
  <si>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</si>
  <si>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</si>
  <si>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</si>
  <si>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</si>
  <si>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</si>
  <si>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</si>
  <si>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</si>
  <si>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</si>
  <si>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</si>
  <si>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</si>
  <si>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</si>
  <si>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</si>
  <si>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</si>
  <si>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</si>
  <si>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</si>
  <si>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</si>
  <si>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</si>
  <si>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</si>
  <si>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</si>
  <si>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</si>
  <si>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</si>
  <si>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</si>
  <si>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</si>
  <si>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</si>
  <si>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</si>
  <si>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</si>
  <si>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</si>
  <si>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</si>
  <si>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</si>
  <si>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</si>
  <si>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</si>
  <si>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</si>
  <si>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</si>
  <si>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</si>
  <si>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</si>
  <si>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</si>
  <si>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</si>
  <si>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</si>
  <si>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</si>
  <si>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</si>
  <si>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</si>
  <si>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</si>
  <si>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</si>
  <si>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</si>
  <si>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</si>
  <si>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</si>
  <si>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</si>
  <si>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</si>
  <si>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</si>
  <si>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</si>
  <si>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</si>
  <si>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</si>
  <si>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</si>
  <si>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</si>
  <si>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</si>
  <si>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</si>
  <si>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</si>
  <si>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</si>
  <si>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</si>
  <si>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</si>
  <si>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</si>
  <si>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</si>
  <si>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</si>
  <si>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</si>
  <si>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</si>
  <si>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</si>
  <si>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</si>
  <si>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</si>
  <si>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</si>
  <si>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</si>
  <si>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</si>
  <si>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</si>
  <si>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</si>
  <si>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</si>
  <si>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</si>
  <si>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</si>
  <si>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</si>
  <si>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</si>
  <si>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</si>
  <si>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</si>
  <si>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</si>
  <si>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</si>
  <si>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</si>
  <si>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</si>
  <si>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</si>
  <si>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</si>
  <si>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</si>
  <si>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</si>
  <si>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</si>
  <si>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</si>
  <si>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</si>
  <si>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</si>
  <si>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</si>
  <si>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</si>
  <si>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</si>
  <si>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</si>
  <si>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</si>
  <si>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</si>
  <si>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</si>
  <si>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</si>
  <si>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</si>
  <si>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</si>
  <si>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</si>
  <si>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</si>
  <si>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</si>
  <si>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</si>
  <si>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</si>
  <si>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</si>
  <si>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</si>
  <si>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</si>
  <si>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</si>
  <si>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</si>
  <si>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</si>
  <si>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</si>
  <si>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</si>
  <si>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</si>
  <si>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</si>
  <si>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</si>
  <si>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</si>
  <si>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</si>
  <si>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</si>
  <si>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</si>
  <si>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</si>
  <si>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</si>
  <si>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</si>
  <si>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</si>
  <si>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</si>
  <si>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</si>
  <si>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</si>
  <si>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</si>
  <si>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</si>
  <si>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</si>
  <si>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</si>
  <si>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</si>
  <si>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</si>
  <si>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</si>
  <si>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</si>
  <si>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</si>
  <si>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</si>
  <si>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</si>
  <si>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</si>
  <si>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</si>
  <si>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</si>
  <si>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</si>
  <si>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</si>
  <si>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</si>
  <si>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</si>
  <si>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</si>
  <si>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</si>
  <si>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</si>
  <si>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</si>
  <si>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</si>
  <si>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</si>
  <si>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</si>
  <si>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</si>
  <si>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</si>
  <si>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</si>
  <si>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</si>
  <si>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</si>
  <si>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</si>
  <si>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</si>
  <si>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</si>
  <si>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</si>
  <si>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</si>
  <si>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</si>
  <si>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</si>
  <si>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</si>
  <si>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</si>
  <si>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</si>
  <si>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</si>
  <si>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</si>
  <si>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</si>
  <si>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</si>
  <si>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</si>
  <si>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</si>
  <si>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</si>
  <si>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</si>
  <si>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</si>
  <si>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</si>
  <si>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</si>
  <si>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</si>
  <si>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</si>
  <si>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</si>
  <si>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</si>
  <si>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</si>
  <si>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</si>
  <si>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</si>
  <si>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</si>
  <si>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</si>
  <si>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</si>
  <si>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</si>
  <si>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</si>
  <si>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</si>
  <si>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</si>
  <si>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</si>
  <si>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</si>
  <si>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</si>
  <si>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</si>
  <si>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</si>
  <si>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</si>
  <si>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</si>
  <si>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</si>
  <si>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</si>
  <si>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</si>
  <si>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</si>
  <si>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</si>
  <si>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</si>
  <si>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</si>
  <si>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</si>
  <si>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</si>
  <si>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</si>
  <si>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</si>
  <si>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</si>
  <si>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</si>
  <si>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</si>
  <si>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</si>
  <si>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</si>
  <si>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</si>
  <si>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</si>
  <si>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</si>
  <si>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</si>
  <si>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</si>
  <si>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</si>
  <si>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</si>
  <si>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</si>
  <si>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</si>
  <si>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</si>
  <si>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</si>
  <si>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</si>
  <si>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</si>
  <si>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</si>
  <si>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</si>
  <si>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</si>
  <si>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</si>
  <si>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</si>
  <si>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</si>
  <si>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</si>
  <si>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</si>
  <si>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</si>
  <si>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</si>
  <si>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</si>
  <si>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</si>
  <si>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</si>
  <si>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</si>
  <si>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</si>
  <si>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</si>
  <si>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</si>
  <si>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</si>
  <si>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</si>
  <si>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</si>
  <si>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</si>
  <si>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</si>
  <si>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</si>
  <si>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</si>
  <si>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</si>
  <si>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</si>
  <si>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</si>
  <si>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</si>
  <si>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</si>
  <si>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</si>
  <si>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</si>
  <si>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</si>
  <si>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</si>
  <si>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</si>
  <si>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</si>
  <si>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</si>
  <si>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</si>
  <si>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</si>
  <si>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</si>
  <si>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</si>
  <si>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</si>
  <si>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</si>
  <si>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</si>
  <si>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</si>
  <si>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</si>
  <si>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</si>
  <si>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</si>
  <si>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</si>
  <si>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</si>
  <si>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</si>
  <si>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</si>
  <si>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</si>
  <si>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</si>
  <si>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</si>
  <si>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</si>
  <si>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</si>
  <si>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</si>
  <si>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</si>
  <si>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</si>
  <si>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</si>
  <si>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</si>
  <si>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</si>
  <si>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</si>
  <si>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</si>
  <si>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</si>
  <si>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</si>
  <si>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</si>
  <si>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</si>
  <si>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</si>
  <si>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</si>
  <si>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</si>
  <si>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</si>
  <si>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</si>
  <si>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</si>
  <si>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</si>
  <si>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</si>
  <si>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</si>
  <si>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</si>
  <si>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</si>
  <si>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</si>
  <si>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</si>
  <si>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</si>
  <si>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</si>
  <si>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</si>
  <si>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</si>
  <si>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</si>
  <si>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</si>
  <si>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</si>
  <si>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</si>
  <si>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</si>
  <si>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</si>
  <si>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</si>
  <si>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</si>
  <si>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</si>
  <si>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</si>
  <si>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</si>
  <si>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</si>
  <si>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</si>
  <si>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</si>
  <si>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</si>
  <si>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</si>
  <si>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</si>
  <si>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</si>
  <si>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</si>
  <si>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</si>
  <si>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</si>
  <si>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</si>
  <si>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</si>
  <si>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</si>
  <si>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</si>
  <si>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</si>
  <si>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</si>
  <si>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</si>
  <si>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</si>
  <si>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</si>
  <si>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</si>
  <si>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</si>
  <si>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</si>
  <si>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</si>
  <si>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</si>
  <si>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</si>
  <si>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</si>
  <si>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</si>
  <si>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</si>
  <si>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</si>
  <si>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</si>
  <si>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</si>
  <si>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</si>
  <si>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</si>
  <si>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</si>
  <si>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</si>
  <si>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</si>
  <si>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</si>
  <si>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</si>
  <si>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</si>
  <si>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</si>
  <si>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</si>
  <si>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</si>
  <si>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</si>
  <si>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</si>
  <si>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</si>
  <si>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</si>
  <si>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</si>
  <si>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</si>
  <si>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</si>
  <si>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</si>
  <si>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</si>
  <si>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</si>
  <si>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</si>
  <si>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</si>
  <si>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</si>
  <si>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</si>
  <si>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</si>
  <si>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</si>
  <si>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</si>
  <si>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</si>
  <si>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</si>
  <si>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</si>
  <si>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</si>
  <si>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</si>
  <si>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</si>
  <si>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</si>
  <si>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</si>
  <si>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</si>
  <si>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</si>
  <si>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</si>
  <si>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</si>
  <si>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</si>
  <si>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</si>
  <si>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</si>
  <si>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</si>
  <si>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</si>
  <si>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</si>
  <si>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</si>
  <si>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</si>
  <si>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</si>
  <si>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</si>
  <si>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</si>
  <si>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</si>
  <si>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</si>
  <si>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</si>
  <si>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</si>
  <si>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</si>
  <si>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</si>
  <si>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</si>
  <si>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</si>
  <si>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</si>
  <si>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</si>
  <si>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</si>
  <si>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</si>
  <si>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</si>
  <si>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</si>
  <si>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</si>
  <si>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</si>
  <si>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</si>
  <si>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</si>
  <si>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</si>
  <si>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</si>
  <si>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</si>
  <si>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</si>
  <si>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</si>
  <si>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</si>
  <si>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</si>
  <si>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</si>
  <si>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</si>
  <si>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</si>
  <si>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</si>
  <si>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</si>
  <si>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</si>
  <si>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</si>
  <si>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</si>
  <si>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</si>
  <si>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</si>
  <si>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</si>
  <si>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</si>
  <si>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</si>
  <si>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</si>
  <si>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</si>
  <si>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</si>
  <si>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</si>
  <si>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</si>
  <si>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</si>
  <si>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</si>
  <si>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</si>
  <si>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</si>
  <si>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</si>
  <si>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</si>
  <si>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</si>
  <si>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</si>
  <si>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</si>
  <si>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</si>
  <si>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</si>
  <si>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</si>
  <si>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</si>
  <si>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</si>
  <si>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</si>
  <si>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</si>
  <si>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</si>
  <si>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</si>
  <si>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</si>
  <si>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</si>
  <si>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</si>
  <si>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</si>
  <si>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</si>
  <si>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</si>
  <si>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</si>
  <si>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</si>
  <si>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</si>
  <si>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</si>
  <si>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</si>
  <si>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</si>
  <si>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</si>
  <si>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</si>
  <si>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</si>
  <si>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</si>
  <si>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</si>
  <si>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</si>
  <si>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</si>
  <si>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</si>
  <si>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</si>
  <si>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</si>
  <si>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</si>
  <si>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</si>
  <si>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</si>
  <si>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</si>
  <si>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</si>
  <si>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</si>
  <si>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</si>
  <si>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</si>
  <si>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</si>
  <si>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</si>
  <si>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</si>
  <si>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</si>
  <si>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</si>
  <si>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</si>
  <si>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</si>
  <si>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</si>
  <si>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</si>
  <si>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</si>
  <si>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</si>
  <si>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</si>
  <si>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</si>
  <si>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</si>
  <si>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</si>
  <si>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</si>
  <si>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</si>
  <si>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</si>
  <si>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</si>
  <si>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</si>
  <si>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</si>
  <si>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</si>
  <si>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</si>
  <si>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</si>
  <si>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</si>
  <si>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</si>
  <si>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</si>
  <si>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</si>
  <si>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</si>
  <si>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</si>
  <si>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</si>
  <si>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</si>
  <si>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</si>
  <si>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</si>
  <si>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</si>
  <si>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</si>
  <si>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</si>
  <si>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</si>
  <si>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</si>
  <si>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</si>
  <si>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</si>
  <si>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</si>
  <si>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</si>
  <si>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</si>
  <si>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</si>
  <si>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</si>
  <si>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</si>
  <si>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</si>
  <si>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</si>
  <si>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</si>
  <si>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</si>
  <si>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</si>
  <si>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</si>
  <si>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</si>
  <si>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</si>
  <si>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</si>
  <si>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</si>
  <si>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</si>
  <si>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</si>
  <si>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</si>
  <si>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</si>
  <si>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</si>
  <si>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</si>
  <si>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</si>
  <si>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</si>
  <si>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</si>
  <si>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</si>
  <si>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</si>
  <si>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</si>
  <si>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</si>
  <si>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</si>
  <si>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</si>
  <si>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</si>
  <si>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</si>
  <si>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</si>
  <si>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</si>
  <si>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</si>
  <si>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</si>
  <si>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</si>
  <si>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</si>
  <si>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</si>
  <si>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</si>
  <si>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</si>
  <si>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</si>
  <si>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</si>
  <si>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</si>
  <si>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</si>
  <si>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</si>
  <si>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</si>
  <si>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</si>
  <si>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</si>
  <si>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</si>
  <si>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</si>
  <si>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</si>
  <si>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</si>
  <si>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</si>
  <si>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</si>
  <si>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</si>
  <si>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</si>
  <si>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</si>
  <si>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</si>
  <si>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</si>
  <si>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</si>
  <si>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</si>
  <si>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</si>
  <si>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</si>
  <si>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</si>
  <si>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</si>
  <si>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</si>
  <si>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</si>
  <si>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</si>
  <si>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</si>
  <si>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</si>
  <si>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</si>
  <si>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</si>
  <si>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</si>
  <si>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</si>
  <si>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</si>
  <si>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</si>
  <si>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</si>
  <si>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</si>
  <si>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</si>
  <si>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</si>
  <si>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</si>
  <si>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</si>
  <si>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</si>
  <si>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</si>
  <si>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</si>
  <si>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</si>
  <si>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</si>
  <si>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</si>
  <si>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</si>
  <si>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</si>
  <si>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</si>
  <si>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</si>
  <si>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</si>
  <si>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</si>
  <si>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</si>
  <si>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</si>
  <si>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</si>
  <si>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</si>
  <si>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</si>
  <si>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</si>
  <si>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</si>
  <si>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</si>
  <si>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</si>
  <si>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</si>
  <si>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</si>
  <si>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</si>
  <si>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</si>
  <si>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</si>
  <si>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</si>
  <si>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</si>
  <si>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</si>
  <si>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</si>
  <si>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</si>
  <si>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</si>
  <si>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</si>
  <si>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</si>
  <si>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</si>
  <si>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</si>
  <si>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</si>
  <si>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</si>
  <si>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</si>
  <si>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</si>
  <si>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</si>
  <si>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</si>
  <si>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</si>
  <si>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</si>
  <si>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</si>
  <si>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</si>
  <si>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</si>
  <si>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</si>
  <si>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</si>
  <si>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</si>
  <si>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</si>
  <si>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</si>
  <si>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</si>
  <si>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</si>
  <si>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</si>
  <si>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</si>
  <si>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</si>
  <si>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</si>
  <si>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</si>
  <si>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</si>
  <si>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</si>
  <si>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</si>
  <si>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</si>
  <si>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</si>
  <si>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</si>
  <si>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</si>
  <si>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</si>
  <si>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</si>
  <si>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</si>
  <si>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</si>
  <si>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</si>
  <si>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</si>
  <si>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</si>
  <si>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</si>
  <si>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</si>
  <si>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</si>
  <si>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</si>
  <si>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</si>
  <si>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</si>
  <si>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</si>
  <si>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</si>
  <si>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</si>
  <si>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</si>
  <si>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</si>
  <si>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</si>
  <si>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</si>
  <si>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</si>
  <si>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</si>
  <si>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</si>
  <si>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</si>
  <si>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</si>
  <si>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</si>
  <si>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</si>
  <si>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</si>
  <si>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</si>
  <si>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</si>
  <si>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</si>
  <si>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</si>
  <si>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</si>
  <si>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</si>
  <si>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</si>
  <si>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</si>
  <si>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</si>
  <si>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</si>
  <si>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</si>
  <si>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</si>
  <si>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</si>
  <si>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</si>
  <si>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</si>
  <si>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</si>
  <si>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</si>
  <si>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</si>
  <si>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</si>
  <si>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</si>
  <si>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</si>
  <si>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</si>
  <si>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</si>
  <si>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</si>
  <si>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</si>
  <si>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</si>
  <si>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</si>
  <si>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</si>
  <si>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</si>
  <si>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</si>
  <si>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</si>
  <si>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</si>
  <si>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</si>
  <si>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</si>
  <si>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</si>
  <si>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</si>
  <si>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</si>
  <si>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</si>
  <si>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</si>
  <si>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</si>
  <si>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</si>
  <si>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</si>
  <si>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</si>
  <si>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</si>
  <si>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</si>
  <si>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</si>
  <si>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</si>
  <si>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</si>
  <si>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</si>
  <si>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</si>
  <si>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</si>
  <si>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</si>
  <si>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</si>
  <si>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</si>
  <si>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</si>
  <si>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</si>
  <si>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</si>
  <si>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</si>
  <si>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</si>
  <si>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</si>
  <si>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</si>
  <si>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</si>
  <si>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</si>
  <si>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</si>
  <si>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</si>
  <si>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</si>
  <si>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</si>
  <si>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</si>
  <si>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</si>
  <si>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</si>
  <si>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</si>
  <si>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</si>
  <si>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</si>
  <si>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</si>
  <si>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</si>
  <si>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</si>
  <si>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</si>
  <si>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</si>
  <si>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</si>
  <si>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</si>
  <si>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</si>
  <si>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</si>
  <si>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</si>
  <si>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</si>
  <si>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</si>
  <si>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</si>
  <si>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</si>
  <si>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</si>
  <si>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</si>
  <si>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</si>
  <si>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</si>
  <si>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</si>
  <si>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</si>
  <si>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</si>
  <si>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</si>
  <si>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</si>
  <si>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</si>
  <si>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</si>
  <si>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</si>
  <si>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</si>
  <si>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</si>
  <si>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</si>
  <si>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</si>
  <si>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</si>
  <si>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</si>
  <si>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</si>
  <si>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</si>
  <si>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</si>
  <si>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</si>
  <si>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</si>
  <si>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</si>
  <si>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</si>
  <si>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</si>
  <si>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</si>
  <si>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</si>
  <si>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</si>
  <si>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</si>
  <si>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</si>
  <si>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</si>
  <si>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</si>
  <si>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</si>
  <si>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</si>
  <si>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</si>
  <si>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</si>
  <si>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</si>
  <si>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</si>
  <si>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</si>
  <si>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</si>
  <si>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</si>
  <si>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</si>
  <si>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</si>
  <si>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</si>
  <si>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</si>
  <si>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</si>
  <si>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</si>
  <si>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</si>
  <si>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</si>
  <si>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</si>
  <si>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</si>
  <si>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</si>
  <si>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</si>
  <si>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</si>
  <si>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</si>
  <si>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</si>
  <si>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</si>
  <si>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</si>
  <si>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</si>
  <si>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</si>
  <si>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</si>
  <si>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</si>
  <si>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</si>
  <si>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</si>
  <si>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</si>
  <si>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</si>
  <si>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</si>
  <si>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</si>
  <si>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</si>
  <si>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</si>
  <si>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</si>
  <si>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</si>
  <si>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</si>
  <si>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</si>
  <si>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</si>
  <si>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</si>
  <si>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</si>
  <si>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</si>
  <si>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</si>
  <si>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</si>
  <si>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</si>
  <si>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</si>
  <si>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</si>
  <si>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</si>
  <si>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</si>
  <si>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</si>
  <si>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</si>
  <si>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</si>
  <si>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</si>
  <si>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</si>
  <si>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</si>
  <si>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</si>
  <si>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</si>
  <si>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</si>
  <si>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</si>
  <si>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</si>
  <si>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</si>
  <si>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</si>
  <si>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</si>
  <si>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</si>
  <si>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</si>
  <si>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</si>
  <si>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</si>
  <si>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</si>
  <si>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</si>
  <si>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</si>
  <si>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</si>
  <si>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</si>
  <si>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</si>
  <si>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</si>
  <si>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</si>
  <si>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</si>
  <si>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</si>
  <si>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</si>
  <si>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</si>
  <si>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</si>
  <si>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</si>
  <si>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</si>
  <si>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</si>
  <si>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</si>
  <si>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</si>
  <si>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</si>
  <si>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</si>
  <si>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</si>
  <si>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</si>
  <si>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</si>
  <si>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</si>
  <si>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</si>
  <si>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</si>
  <si>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</si>
  <si>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</si>
  <si>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</si>
  <si>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</si>
  <si>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</si>
  <si>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</si>
  <si>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</si>
  <si>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</si>
  <si>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</si>
  <si>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</si>
  <si>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</si>
  <si>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</si>
  <si>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</si>
  <si>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</si>
  <si>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</si>
  <si>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</si>
  <si>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</si>
  <si>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</si>
  <si>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</si>
  <si>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</si>
  <si>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</si>
  <si>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</si>
  <si>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</si>
  <si>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</si>
  <si>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</si>
  <si>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</si>
  <si>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</si>
  <si>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</si>
  <si>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</si>
  <si>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</si>
  <si>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</si>
  <si>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</si>
  <si>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</si>
  <si>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</si>
  <si>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</si>
  <si>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</si>
  <si>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</si>
  <si>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</si>
  <si>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</si>
  <si>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</si>
  <si>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</si>
  <si>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</si>
  <si>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</si>
  <si>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</si>
  <si>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</si>
  <si>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</si>
  <si>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</si>
  <si>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</si>
  <si>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</si>
  <si>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</si>
  <si>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</si>
  <si>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</si>
  <si>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</si>
  <si>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</si>
  <si>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</si>
  <si>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</si>
  <si>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</si>
  <si>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</si>
  <si>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</si>
  <si>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</si>
  <si>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</si>
  <si>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</si>
  <si>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</si>
  <si>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</si>
  <si>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</si>
  <si>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</si>
  <si>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</si>
  <si>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</si>
  <si>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</si>
  <si>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</si>
  <si>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</si>
  <si>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</si>
  <si>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</si>
  <si>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</si>
  <si>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</si>
  <si>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</si>
  <si>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</si>
  <si>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</si>
  <si>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</si>
  <si>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</si>
  <si>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</si>
  <si>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</si>
  <si>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</si>
  <si>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</si>
  <si>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</si>
  <si>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</si>
  <si>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</si>
  <si>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</si>
  <si>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</si>
  <si>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</si>
  <si>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</si>
  <si>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</si>
  <si>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</si>
  <si>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</si>
  <si>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</si>
  <si>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</si>
  <si>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</si>
  <si>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</si>
  <si>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</si>
  <si>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</si>
  <si>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</si>
  <si>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</si>
  <si>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</si>
  <si>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</si>
  <si>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</si>
  <si>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</si>
  <si>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</si>
  <si>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</si>
  <si>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</si>
  <si>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</si>
  <si>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</si>
  <si>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</si>
  <si>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</si>
  <si>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</si>
  <si>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</si>
  <si>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</si>
  <si>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</si>
  <si>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</si>
  <si>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</si>
  <si>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</si>
  <si>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</si>
  <si>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</si>
  <si>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</si>
  <si>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</si>
  <si>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</si>
  <si>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</si>
  <si>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</si>
  <si>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</si>
  <si>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</si>
  <si>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</si>
  <si>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</si>
  <si>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</si>
  <si>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</si>
  <si>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</si>
  <si>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</si>
  <si>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</si>
  <si>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</si>
  <si>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</si>
  <si>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</si>
  <si>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</si>
  <si>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</si>
  <si>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</si>
  <si>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</si>
  <si>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</si>
  <si>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</si>
  <si>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</si>
  <si>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</si>
  <si>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</si>
  <si>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</si>
  <si>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</si>
  <si>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</si>
  <si>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</si>
  <si>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</si>
  <si>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</si>
  <si>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</si>
  <si>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</si>
  <si>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</si>
  <si>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</si>
  <si>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</si>
  <si>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</si>
  <si>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</si>
  <si>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</si>
  <si>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</si>
  <si>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</si>
  <si>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</si>
  <si>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</si>
  <si>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</si>
  <si>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</si>
  <si>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</si>
  <si>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</si>
  <si>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</si>
  <si>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</si>
  <si>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</si>
  <si>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</si>
  <si>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</si>
  <si>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</si>
  <si>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</si>
  <si>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</si>
  <si>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</si>
  <si>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</si>
  <si>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</si>
  <si>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</si>
  <si>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</si>
  <si>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</si>
  <si>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</si>
  <si>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</si>
  <si>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</si>
  <si>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</si>
  <si>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</si>
  <si>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</si>
  <si>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</si>
  <si>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</si>
  <si>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</si>
  <si>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</si>
  <si>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</si>
  <si>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</si>
  <si>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</si>
  <si>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</si>
  <si>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</si>
  <si>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</si>
  <si>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</si>
  <si>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</si>
  <si>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</si>
  <si>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</si>
  <si>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</si>
  <si>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</si>
  <si>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</si>
  <si>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</si>
  <si>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</si>
  <si>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</si>
  <si>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</si>
  <si>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</si>
  <si>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</si>
  <si>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</si>
  <si>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</si>
  <si>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</si>
  <si>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</si>
  <si>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</si>
  <si>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</si>
  <si>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</si>
  <si>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</si>
  <si>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</si>
  <si>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</si>
  <si>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</si>
  <si>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</si>
  <si>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</si>
  <si>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</si>
  <si>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</si>
  <si>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</si>
  <si>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</si>
  <si>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</si>
  <si>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</si>
  <si>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</si>
  <si>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</si>
  <si>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</si>
  <si>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</si>
  <si>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</si>
  <si>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</si>
  <si>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</si>
  <si>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</si>
  <si>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</si>
  <si>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</si>
  <si>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</si>
  <si>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</si>
  <si>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</si>
  <si>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</si>
  <si>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</si>
  <si>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</si>
  <si>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</si>
  <si>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</si>
  <si>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</si>
  <si>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</si>
  <si>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</si>
  <si>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</si>
  <si>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</si>
  <si>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</si>
  <si>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</si>
  <si>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</si>
  <si>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</si>
  <si>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</si>
  <si>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</si>
  <si>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</si>
  <si>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</si>
  <si>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</si>
  <si>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</si>
  <si>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</si>
  <si>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</si>
  <si>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</si>
  <si>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</si>
  <si>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</si>
  <si>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</si>
  <si>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</si>
  <si>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</si>
  <si>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</si>
  <si>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</si>
  <si>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</si>
  <si>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</si>
  <si>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</si>
  <si>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</si>
  <si>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</si>
  <si>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</si>
  <si>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</si>
  <si>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</si>
  <si>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</si>
  <si>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</si>
  <si>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</si>
  <si>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</si>
  <si>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</si>
  <si>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</si>
  <si>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</si>
  <si>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</si>
  <si>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</si>
  <si>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</si>
  <si>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</si>
  <si>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</si>
  <si>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</si>
  <si>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</si>
  <si>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</si>
  <si>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</si>
  <si>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</si>
  <si>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</si>
  <si>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</si>
  <si>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</si>
  <si>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</si>
  <si>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</si>
  <si>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</si>
  <si>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</si>
  <si>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</si>
  <si>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</si>
  <si>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</si>
  <si>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</si>
  <si>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</si>
  <si>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</si>
  <si>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</si>
  <si>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</si>
  <si>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</si>
  <si>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</si>
  <si>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</si>
  <si>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</si>
  <si>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</si>
  <si>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</si>
  <si>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</si>
  <si>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</si>
  <si>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</si>
  <si>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</si>
  <si>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</si>
  <si>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</si>
  <si>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</si>
  <si>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</si>
  <si>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</si>
  <si>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</si>
  <si>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</si>
  <si>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</si>
  <si>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</si>
  <si>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</si>
  <si>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</si>
  <si>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</si>
  <si>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</si>
  <si>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</si>
  <si>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</si>
  <si>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</si>
  <si>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</si>
  <si>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</si>
  <si>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</si>
  <si>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</si>
  <si>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</si>
  <si>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</si>
  <si>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</si>
  <si>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</si>
  <si>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</si>
  <si>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</si>
  <si>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</si>
  <si>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</si>
  <si>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</si>
  <si>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</si>
  <si>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</si>
  <si>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</si>
  <si>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</si>
  <si>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</si>
  <si>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</si>
  <si>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</si>
  <si>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</si>
  <si>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</si>
  <si>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</si>
  <si>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</si>
  <si>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</si>
  <si>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</si>
  <si>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</si>
  <si>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</si>
  <si>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</si>
  <si>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</si>
  <si>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</si>
  <si>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</si>
  <si>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</si>
  <si>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</si>
  <si>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</si>
  <si>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</si>
  <si>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</si>
  <si>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</si>
  <si>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</si>
  <si>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</si>
  <si>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</si>
  <si>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</si>
  <si>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</si>
  <si>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</si>
  <si>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</si>
  <si>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</si>
  <si>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</si>
  <si>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</si>
  <si>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</si>
  <si>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</si>
  <si>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</si>
  <si>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</si>
  <si>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</si>
  <si>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</si>
  <si>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</si>
  <si>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</si>
  <si>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</si>
  <si>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</si>
  <si>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</si>
  <si>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</si>
  <si>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</si>
  <si>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</si>
  <si>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</si>
  <si>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</si>
  <si>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</si>
  <si>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</si>
  <si>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</si>
  <si>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</si>
  <si>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</si>
  <si>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</si>
  <si>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</si>
  <si>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</si>
  <si>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</si>
  <si>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</si>
  <si>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</si>
  <si>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</si>
  <si>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</si>
  <si>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</si>
  <si>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</si>
  <si>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</si>
  <si>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</si>
  <si>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</si>
  <si>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</si>
  <si>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</si>
  <si>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</si>
  <si>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</si>
  <si>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</si>
  <si>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</si>
  <si>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</si>
  <si>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</si>
  <si>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</si>
  <si>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</si>
  <si>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</si>
  <si>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</si>
  <si>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</si>
  <si>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</si>
  <si>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</si>
  <si>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</si>
  <si>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</si>
  <si>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</si>
  <si>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</si>
  <si>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</si>
  <si>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</si>
  <si>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</si>
  <si>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</si>
  <si>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</si>
  <si>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</si>
  <si>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</si>
  <si>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</si>
  <si>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</si>
  <si>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</si>
  <si>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</si>
  <si>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</si>
  <si>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</si>
  <si>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</si>
  <si>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</si>
  <si>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</si>
  <si>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</si>
  <si>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</si>
  <si>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</si>
  <si>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</si>
  <si>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</si>
  <si>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</si>
  <si>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</si>
  <si>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</si>
  <si>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</si>
  <si>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</si>
  <si>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</si>
  <si>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</si>
  <si>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</si>
  <si>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</si>
  <si>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</si>
  <si>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</si>
  <si>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</si>
  <si>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</si>
  <si>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</si>
  <si>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</si>
  <si>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</si>
  <si>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</si>
  <si>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</si>
  <si>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</si>
  <si>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</si>
  <si>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</si>
  <si>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</si>
  <si>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</si>
  <si>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</si>
  <si>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</si>
  <si>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</si>
  <si>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</si>
  <si>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</si>
  <si>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</si>
  <si>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</si>
  <si>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</si>
  <si>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</si>
  <si>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</si>
  <si>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</si>
  <si>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</si>
  <si>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</si>
  <si>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</si>
  <si>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</si>
  <si>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</si>
  <si>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</si>
  <si>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</si>
  <si>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</si>
  <si>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</si>
  <si>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</si>
  <si>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</si>
  <si>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</si>
  <si>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</si>
  <si>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</si>
  <si>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</si>
  <si>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</si>
  <si>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</si>
  <si>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</si>
  <si>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</si>
  <si>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</si>
  <si>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</si>
  <si>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</si>
  <si>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</si>
  <si>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</si>
  <si>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</si>
  <si>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</si>
  <si>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</si>
  <si>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</si>
  <si>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</si>
  <si>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</si>
  <si>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</si>
  <si>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</si>
  <si>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</si>
  <si>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</si>
  <si>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</si>
  <si>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</si>
  <si>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</si>
  <si>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</si>
  <si>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</si>
  <si>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</si>
  <si>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</si>
  <si>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</si>
  <si>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</si>
  <si>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</si>
  <si>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</si>
  <si>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</si>
  <si>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</si>
  <si>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</si>
  <si>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</si>
  <si>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</si>
  <si>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</si>
  <si>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</si>
  <si>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</si>
  <si>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</si>
  <si>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</si>
  <si>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</si>
  <si>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</si>
  <si>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</si>
  <si>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</si>
  <si>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</si>
  <si>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</si>
  <si>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</si>
  <si>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</si>
  <si>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</si>
  <si>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</si>
  <si>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</si>
  <si>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</si>
  <si>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</si>
  <si>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</si>
  <si>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</si>
  <si>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</si>
  <si>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</si>
  <si>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</si>
  <si>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</si>
  <si>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</si>
  <si>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</si>
  <si>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</si>
  <si>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</si>
  <si>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</si>
  <si>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</si>
  <si>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</si>
  <si>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</si>
  <si>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</si>
  <si>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</si>
  <si>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</si>
  <si>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</si>
  <si>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</si>
  <si>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</si>
  <si>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</si>
  <si>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</si>
  <si>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</si>
  <si>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</si>
  <si>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</si>
  <si>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</si>
  <si>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</si>
  <si>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</si>
  <si>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</si>
  <si>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</si>
  <si>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</si>
  <si>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</si>
  <si>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</si>
  <si>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</si>
  <si>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</si>
  <si>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</si>
  <si>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</si>
  <si>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</si>
  <si>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</si>
  <si>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</si>
  <si>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</si>
  <si>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</si>
  <si>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</si>
  <si>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</si>
  <si>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</si>
  <si>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</si>
  <si>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</si>
  <si>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</si>
  <si>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</si>
  <si>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</si>
  <si>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</si>
  <si>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</si>
  <si>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</si>
  <si>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</si>
  <si>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</si>
  <si>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</si>
  <si>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</si>
  <si>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</si>
  <si>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</si>
  <si>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</si>
  <si>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</si>
  <si>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</si>
  <si>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</si>
  <si>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</si>
  <si>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</si>
  <si>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</si>
  <si>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</si>
  <si>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</si>
  <si>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</si>
  <si>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</si>
  <si>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</si>
  <si>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</si>
  <si>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</si>
  <si>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</si>
  <si>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</si>
  <si>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</si>
  <si>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</si>
  <si>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</si>
  <si>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</si>
  <si>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</si>
  <si>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</si>
  <si>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</si>
  <si>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</si>
  <si>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</si>
  <si>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</si>
  <si>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</si>
  <si>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</si>
  <si>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</si>
  <si>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</si>
  <si>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</si>
  <si>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</si>
  <si>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</si>
  <si>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</si>
  <si>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</si>
  <si>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</si>
  <si>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</si>
  <si>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</si>
  <si>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</si>
  <si>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</si>
  <si>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</si>
  <si>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</si>
  <si>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</si>
  <si>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</si>
  <si>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</si>
  <si>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</si>
  <si>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</si>
  <si>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</si>
  <si>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</si>
  <si>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</si>
  <si>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</si>
  <si>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</si>
  <si>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</si>
  <si>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</si>
  <si>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</si>
  <si>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</si>
  <si>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</si>
  <si>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</si>
  <si>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</si>
  <si>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</si>
  <si>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</si>
  <si>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</si>
  <si>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</si>
  <si>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</si>
  <si>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</si>
  <si>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</si>
  <si>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</si>
  <si>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</si>
  <si>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</si>
  <si>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</si>
  <si>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</si>
  <si>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</si>
  <si>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</si>
  <si>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</si>
  <si>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</si>
  <si>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</si>
  <si>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</si>
  <si>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</si>
  <si>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</si>
  <si>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</si>
  <si>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</si>
  <si>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</si>
  <si>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</si>
  <si>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</si>
  <si>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</si>
  <si>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</si>
  <si>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</si>
  <si>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</si>
  <si>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</si>
  <si>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</si>
  <si>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</si>
  <si>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</si>
  <si>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</si>
  <si>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</si>
  <si>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</si>
  <si>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</si>
  <si>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</si>
  <si>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</si>
  <si>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</si>
  <si>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</si>
  <si>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</si>
  <si>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</si>
  <si>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</si>
  <si>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</si>
  <si>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</si>
  <si>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</si>
  <si>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</si>
  <si>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</si>
  <si>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</si>
  <si>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</si>
  <si>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</si>
  <si>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</si>
  <si>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</si>
  <si>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</si>
  <si>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</si>
  <si>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</si>
  <si>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</si>
  <si>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</si>
  <si>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</si>
  <si>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</si>
  <si>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</si>
  <si>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</si>
  <si>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</si>
  <si>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</si>
  <si>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</si>
  <si>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</si>
  <si>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</si>
  <si>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</si>
  <si>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</si>
  <si>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</si>
  <si>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</si>
  <si>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</si>
  <si>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</si>
  <si>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</si>
  <si>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</si>
  <si>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</si>
  <si>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</si>
  <si>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</si>
  <si>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</si>
  <si>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</si>
  <si>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</si>
  <si>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</si>
  <si>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</si>
  <si>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</si>
  <si>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</si>
  <si>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</si>
  <si>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</si>
  <si>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</si>
  <si>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</si>
  <si>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</si>
  <si>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</si>
  <si>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</si>
  <si>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</si>
  <si>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</si>
  <si>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</si>
  <si>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</si>
  <si>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</si>
  <si>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</si>
  <si>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</si>
  <si>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</si>
  <si>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</si>
  <si>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</si>
  <si>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</si>
  <si>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</si>
  <si>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</si>
  <si>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</si>
  <si>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</si>
  <si>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</si>
  <si>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</si>
  <si>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</si>
  <si>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</si>
  <si>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</si>
  <si>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</si>
  <si>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</si>
  <si>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</si>
  <si>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</si>
  <si>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</si>
  <si>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</si>
  <si>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</si>
  <si>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</si>
  <si>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</si>
  <si>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</si>
  <si>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</si>
  <si>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</si>
  <si>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</si>
  <si>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</si>
  <si>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</si>
  <si>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</si>
  <si>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</si>
  <si>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</si>
  <si>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</si>
  <si>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</si>
  <si>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</si>
  <si>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</si>
  <si>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</si>
  <si>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</si>
  <si>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</si>
  <si>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</si>
  <si>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</si>
  <si>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</si>
  <si>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</si>
  <si>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</si>
  <si>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</si>
  <si>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</si>
  <si>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</si>
  <si>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</si>
  <si>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</si>
  <si>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</si>
  <si>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</si>
  <si>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</si>
  <si>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</si>
  <si>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</si>
  <si>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</si>
  <si>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</si>
  <si>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</si>
  <si>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</si>
  <si>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</si>
  <si>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</si>
  <si>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</si>
  <si>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</si>
  <si>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</si>
  <si>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</si>
  <si>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</si>
  <si>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</si>
  <si>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</si>
  <si>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</si>
  <si>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</si>
  <si>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</si>
  <si>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</si>
  <si>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</si>
  <si>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</si>
  <si>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</si>
  <si>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</si>
  <si>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</si>
  <si>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</si>
  <si>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</si>
  <si>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</si>
  <si>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</si>
  <si>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</si>
  <si>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</si>
  <si>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</si>
  <si>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</si>
  <si>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</si>
  <si>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</si>
  <si>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</si>
  <si>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</si>
  <si>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</si>
  <si>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</si>
  <si>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</si>
  <si>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</si>
  <si>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</si>
  <si>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</si>
  <si>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</si>
  <si>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</si>
  <si>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</si>
  <si>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</si>
  <si>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</si>
  <si>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</si>
  <si>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</si>
  <si>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</si>
  <si>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</si>
  <si>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</si>
  <si>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</si>
  <si>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</si>
  <si>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</si>
  <si>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</si>
  <si>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</si>
  <si>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</si>
  <si>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</si>
  <si>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</si>
  <si>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</si>
  <si>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</si>
  <si>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</si>
  <si>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</si>
  <si>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</si>
  <si>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</si>
  <si>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</si>
  <si>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</si>
  <si>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</si>
  <si>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</si>
  <si>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</si>
  <si>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</si>
  <si>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</si>
  <si>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</si>
  <si>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</si>
  <si>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</si>
  <si>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</si>
  <si>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</si>
  <si>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</si>
  <si>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</si>
  <si>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</si>
  <si>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</si>
  <si>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</si>
  <si>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</si>
  <si>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</si>
  <si>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</si>
  <si>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</si>
  <si>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</si>
  <si>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</si>
  <si>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</si>
  <si>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</si>
  <si>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</si>
  <si>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</si>
  <si>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</si>
  <si>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</si>
  <si>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</si>
  <si>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</si>
  <si>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</si>
  <si>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</si>
  <si>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</si>
  <si>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</si>
  <si>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</si>
  <si>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</si>
  <si>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</si>
  <si>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</si>
  <si>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</si>
  <si>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</si>
  <si>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</si>
  <si>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</si>
  <si>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</si>
  <si>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</si>
  <si>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</si>
  <si>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</si>
  <si>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</si>
  <si>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</si>
  <si>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</si>
  <si>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</si>
  <si>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</si>
  <si>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</si>
  <si>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</si>
  <si>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</si>
  <si>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</si>
  <si>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</si>
  <si>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</si>
  <si>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</si>
  <si>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</si>
  <si>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</si>
  <si>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</si>
  <si>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</si>
  <si>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</si>
  <si>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</si>
  <si>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</si>
  <si>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</si>
  <si>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</si>
  <si>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</si>
  <si>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</si>
  <si>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</si>
  <si>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</si>
  <si>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</si>
  <si>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</si>
  <si>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</si>
  <si>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</si>
  <si>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</si>
  <si>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</si>
  <si>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</si>
  <si>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</si>
  <si>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</si>
  <si>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</si>
  <si>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</si>
  <si>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</si>
  <si>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</si>
  <si>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</si>
  <si>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</si>
  <si>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</si>
  <si>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</si>
  <si>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</si>
  <si>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</si>
  <si>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</si>
  <si>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</si>
  <si>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</si>
  <si>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</si>
  <si>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</si>
  <si>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</si>
  <si>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</si>
  <si>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</si>
  <si>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</si>
  <si>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</si>
  <si>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</si>
  <si>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</si>
  <si>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</si>
  <si>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</si>
  <si>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</si>
  <si>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</si>
  <si>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</si>
  <si>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</si>
  <si>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</si>
  <si>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</si>
  <si>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</si>
  <si>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</si>
  <si>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</si>
  <si>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</si>
  <si>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</si>
  <si>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</si>
  <si>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</si>
  <si>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</si>
  <si>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</si>
  <si>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</si>
  <si>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</si>
  <si>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</si>
  <si>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</si>
  <si>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</si>
  <si>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</si>
  <si>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</si>
  <si>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</si>
  <si>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</si>
  <si>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</si>
  <si>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</si>
  <si>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</si>
  <si>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</si>
  <si>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</si>
  <si>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</si>
  <si>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</si>
  <si>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</si>
  <si>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</si>
  <si>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</si>
  <si>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</si>
  <si>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</si>
  <si>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</si>
  <si>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</si>
  <si>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</si>
  <si>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</si>
  <si>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</si>
  <si>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</si>
  <si>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</si>
  <si>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</si>
  <si>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</si>
  <si>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</si>
  <si>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</si>
  <si>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</si>
  <si>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</si>
  <si>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</si>
  <si>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</si>
  <si>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</si>
  <si>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</si>
  <si>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</si>
  <si>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</si>
  <si>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</si>
  <si>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</si>
  <si>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</si>
  <si>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</si>
  <si>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</si>
  <si>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</si>
  <si>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</si>
  <si>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</si>
  <si>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</si>
  <si>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</si>
  <si>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</si>
  <si>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</si>
  <si>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</si>
  <si>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</si>
  <si>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</si>
  <si>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</si>
  <si>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</si>
  <si>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</si>
  <si>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</si>
  <si>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</si>
  <si>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</si>
  <si>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</si>
  <si>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</si>
  <si>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</si>
  <si>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</si>
  <si>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</si>
  <si>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</si>
  <si>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</si>
  <si>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</si>
  <si>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</si>
  <si>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</si>
  <si>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</si>
  <si>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</si>
  <si>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</si>
  <si>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</si>
  <si>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</si>
  <si>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</si>
  <si>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</si>
  <si>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</si>
  <si>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</si>
  <si>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</si>
  <si>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</si>
  <si>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</si>
  <si>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</si>
  <si>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</si>
  <si>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</si>
  <si>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</si>
  <si>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</si>
  <si>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</si>
  <si>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</si>
  <si>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</si>
  <si>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</si>
  <si>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</si>
  <si>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</si>
  <si>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</si>
  <si>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</si>
  <si>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</si>
  <si>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</si>
  <si>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</si>
  <si>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</si>
  <si>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</si>
  <si>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</si>
  <si>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</si>
  <si>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</si>
  <si>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</si>
  <si>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</si>
  <si>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</si>
  <si>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</si>
  <si>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</si>
  <si>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</si>
  <si>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</si>
  <si>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</si>
  <si>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</si>
  <si>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</si>
  <si>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</si>
  <si>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</si>
  <si>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</si>
  <si>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</si>
  <si>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</si>
  <si>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</si>
  <si>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</si>
  <si>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</si>
  <si>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</si>
  <si>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</si>
  <si>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</si>
  <si>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</si>
  <si>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</si>
  <si>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</si>
  <si>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</si>
  <si>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</si>
  <si>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</si>
  <si>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</si>
  <si>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</si>
  <si>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</si>
  <si>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</si>
  <si>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</si>
  <si>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</si>
  <si>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</si>
  <si>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</si>
  <si>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</si>
  <si>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</si>
  <si>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</si>
  <si>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</si>
  <si>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</si>
  <si>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</si>
  <si>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</si>
  <si>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</si>
  <si>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</si>
  <si>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</si>
  <si>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</si>
  <si>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</si>
  <si>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</si>
  <si>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</si>
  <si>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</si>
  <si>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</si>
  <si>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</si>
  <si>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</si>
  <si>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</si>
  <si>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</si>
  <si>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</si>
  <si>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</si>
  <si>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</si>
  <si>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</si>
  <si>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</si>
  <si>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</si>
  <si>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</si>
  <si>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</si>
  <si>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</si>
  <si>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</si>
  <si>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</si>
  <si>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</si>
  <si>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</si>
  <si>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</si>
  <si>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</si>
  <si>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</si>
  <si>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</si>
  <si>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</si>
  <si>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</si>
  <si>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</si>
  <si>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</si>
  <si>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</si>
  <si>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</si>
  <si>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</si>
  <si>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</si>
  <si>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</si>
  <si>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</si>
  <si>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</si>
  <si>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</si>
  <si>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</si>
  <si>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</si>
  <si>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</si>
  <si>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</si>
  <si>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</si>
  <si>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</si>
  <si>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</si>
  <si>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</si>
  <si>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</si>
  <si>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</si>
  <si>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</si>
  <si>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</si>
  <si>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</si>
  <si>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</si>
  <si>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</si>
  <si>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</si>
  <si>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</si>
  <si>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</si>
  <si>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</si>
  <si>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</si>
  <si>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</si>
  <si>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</si>
  <si>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</si>
  <si>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</si>
  <si>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</si>
  <si>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</si>
  <si>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</si>
  <si>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</si>
  <si>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</si>
  <si>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</si>
  <si>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</si>
  <si>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</si>
  <si>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</si>
  <si>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</si>
  <si>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</si>
  <si>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</si>
  <si>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</si>
  <si>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</si>
  <si>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</si>
  <si>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</si>
  <si>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</si>
  <si>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</si>
  <si>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</si>
  <si>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</si>
  <si>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</si>
  <si>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</si>
  <si>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</si>
  <si>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</si>
  <si>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</si>
  <si>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</si>
  <si>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</si>
  <si>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</si>
  <si>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</si>
  <si>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</si>
  <si>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</si>
  <si>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</si>
  <si>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</si>
  <si>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</si>
  <si>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</si>
  <si>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</si>
  <si>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</si>
  <si>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</si>
  <si>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</si>
  <si>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</si>
  <si>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</si>
  <si>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</si>
  <si>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</si>
  <si>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</si>
  <si>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</si>
  <si>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</si>
  <si>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</si>
  <si>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</si>
  <si>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</si>
  <si>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</si>
  <si>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</si>
  <si>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</si>
  <si>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</si>
  <si>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</si>
  <si>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</si>
  <si>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</si>
  <si>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</si>
  <si>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</si>
  <si>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</si>
  <si>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</si>
  <si>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</si>
  <si>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</si>
  <si>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</si>
  <si>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</si>
  <si>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</si>
  <si>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</si>
  <si>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</si>
  <si>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</si>
  <si>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</si>
  <si>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</si>
  <si>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</si>
  <si>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</si>
  <si>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</si>
  <si>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</si>
  <si>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</si>
  <si>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</si>
  <si>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</si>
  <si>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</si>
  <si>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</si>
  <si>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</si>
  <si>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</si>
  <si>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</si>
  <si>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</si>
  <si>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</si>
  <si>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</si>
  <si>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</si>
  <si>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</si>
  <si>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</si>
  <si>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</si>
  <si>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</si>
  <si>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</si>
  <si>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</si>
  <si>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</si>
  <si>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</si>
  <si>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</si>
  <si>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</si>
  <si>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</si>
  <si>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</si>
  <si>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</si>
  <si>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</si>
  <si>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</si>
  <si>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</si>
  <si>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</si>
  <si>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</si>
  <si>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</si>
  <si>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</si>
  <si>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</si>
  <si>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</si>
  <si>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</si>
  <si>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</si>
  <si>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</si>
  <si>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</si>
  <si>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</si>
  <si>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</si>
  <si>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</si>
  <si>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</si>
  <si>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</si>
  <si>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</si>
  <si>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</si>
  <si>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</si>
  <si>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</si>
  <si>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</si>
  <si>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</si>
  <si>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</si>
  <si>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</si>
  <si>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</si>
  <si>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</si>
  <si>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</si>
  <si>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</si>
  <si>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</si>
  <si>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</si>
  <si>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</si>
  <si>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</si>
  <si>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</si>
  <si>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</si>
  <si>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</si>
  <si>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</si>
  <si>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</si>
  <si>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</si>
  <si>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</si>
  <si>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</si>
  <si>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</si>
  <si>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</si>
  <si>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</si>
  <si>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</si>
  <si>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</si>
  <si>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</si>
  <si>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</si>
  <si>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</si>
  <si>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</si>
  <si>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</si>
  <si>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</si>
  <si>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</si>
  <si>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</si>
  <si>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</si>
  <si>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</si>
  <si>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</si>
  <si>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</si>
  <si>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</si>
  <si>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</si>
  <si>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</si>
  <si>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</si>
  <si>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</si>
  <si>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</si>
  <si>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</si>
  <si>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</si>
  <si>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</si>
  <si>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</si>
  <si>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</si>
  <si>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</si>
  <si>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</si>
  <si>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</si>
  <si>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</si>
  <si>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</si>
  <si>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</si>
  <si>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</si>
  <si>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</si>
  <si>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</si>
  <si>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</si>
  <si>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</si>
  <si>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</si>
  <si>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</si>
  <si>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</si>
  <si>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</si>
  <si>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</si>
  <si>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</si>
  <si>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</si>
  <si>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</si>
  <si>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</si>
  <si>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</si>
  <si>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</si>
  <si>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</si>
  <si>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</si>
  <si>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</si>
  <si>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</si>
  <si>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</si>
  <si>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</si>
  <si>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</si>
  <si>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</si>
  <si>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</si>
  <si>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</si>
  <si>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</si>
  <si>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</si>
  <si>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</si>
  <si>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</si>
  <si>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</si>
  <si>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</si>
  <si>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</si>
  <si>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</si>
  <si>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</si>
  <si>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</si>
  <si>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</si>
  <si>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</si>
  <si>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</si>
  <si>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</si>
  <si>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</si>
  <si>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</si>
  <si>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</si>
  <si>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</si>
  <si>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</si>
  <si>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</si>
  <si>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</si>
  <si>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</si>
  <si>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</si>
  <si>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</si>
  <si>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</si>
  <si>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</si>
  <si>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</si>
  <si>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</si>
  <si>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</si>
  <si>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</si>
  <si>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</si>
  <si>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</si>
  <si>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</si>
  <si>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</si>
  <si>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</si>
  <si>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</si>
  <si>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</si>
  <si>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</si>
  <si>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</si>
  <si>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</si>
  <si>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</si>
  <si>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</si>
  <si>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</si>
  <si>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</si>
  <si>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</si>
  <si>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</si>
  <si>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</si>
  <si>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</si>
  <si>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</si>
  <si>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</si>
  <si>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</si>
  <si>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</si>
  <si>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</si>
  <si>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</si>
  <si>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</si>
  <si>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</si>
  <si>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</si>
  <si>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</si>
  <si>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</si>
  <si>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</si>
  <si>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</si>
  <si>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</si>
  <si>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</si>
  <si>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</si>
  <si>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</si>
  <si>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</si>
  <si>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</si>
  <si>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</si>
  <si>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</si>
  <si>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</si>
  <si>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</si>
  <si>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</si>
  <si>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</si>
  <si>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</si>
  <si>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</si>
  <si>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</si>
  <si>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</si>
  <si>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</si>
  <si>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</si>
  <si>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</si>
  <si>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</si>
  <si>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</si>
  <si>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</si>
  <si>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</si>
  <si>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</si>
  <si>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</si>
  <si>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</si>
  <si>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</si>
  <si>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</si>
  <si>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</si>
  <si>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</si>
  <si>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</si>
  <si>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</si>
  <si>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</si>
  <si>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</si>
  <si>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</si>
  <si>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</si>
  <si>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</si>
  <si>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</si>
  <si>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</si>
  <si>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</si>
  <si>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</si>
  <si>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</si>
  <si>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</si>
  <si>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</si>
  <si>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</si>
  <si>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</si>
  <si>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</si>
  <si>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</si>
  <si>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</si>
  <si>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</si>
  <si>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</si>
  <si>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</si>
  <si>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</si>
  <si>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</si>
  <si>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</si>
  <si>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</si>
  <si>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</si>
  <si>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</si>
  <si>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</si>
  <si>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</si>
  <si>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</si>
  <si>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</si>
  <si>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</si>
  <si>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</si>
  <si>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</si>
  <si>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</si>
  <si>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</si>
  <si>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</si>
  <si>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</si>
  <si>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</si>
  <si>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</si>
  <si>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</si>
  <si>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</si>
  <si>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</si>
  <si>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</si>
  <si>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</si>
  <si>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</si>
  <si>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</si>
  <si>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</si>
  <si>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</si>
  <si>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</si>
  <si>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</si>
  <si>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</si>
  <si>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</si>
  <si>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</si>
  <si>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</si>
  <si>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</si>
  <si>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</si>
  <si>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</si>
  <si>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</si>
  <si>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</si>
  <si>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</si>
  <si>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</si>
  <si>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</si>
  <si>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</si>
  <si>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</si>
  <si>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</si>
  <si>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</si>
  <si>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</si>
  <si>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</si>
  <si>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</si>
  <si>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</si>
  <si>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</si>
  <si>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</si>
  <si>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</si>
  <si>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</si>
  <si>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</si>
  <si>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</si>
  <si>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</si>
  <si>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</si>
  <si>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</si>
  <si>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</si>
  <si>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</si>
  <si>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</si>
  <si>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</si>
  <si>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</si>
  <si>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</si>
  <si>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</si>
  <si>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</si>
  <si>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</si>
  <si>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</si>
  <si>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</si>
  <si>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</si>
  <si>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</si>
  <si>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</si>
  <si>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</si>
  <si>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</si>
  <si>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</si>
  <si>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</si>
  <si>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</si>
  <si>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</si>
  <si>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</si>
  <si>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</si>
  <si>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</si>
  <si>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</si>
  <si>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</si>
  <si>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</si>
  <si>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</si>
  <si>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</si>
  <si>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</si>
  <si>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</si>
  <si>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</si>
  <si>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</si>
  <si>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</si>
  <si>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</si>
  <si>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</si>
  <si>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</si>
  <si>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</si>
  <si>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</si>
  <si>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</si>
  <si>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</si>
  <si>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</si>
  <si>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</si>
  <si>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</si>
  <si>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</si>
  <si>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</si>
  <si>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</si>
  <si>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</si>
  <si>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</si>
  <si>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</si>
  <si>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</si>
  <si>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</si>
  <si>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</si>
  <si>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</si>
  <si>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</si>
  <si>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</si>
  <si>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</si>
  <si>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</si>
  <si>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</si>
  <si>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</si>
  <si>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</si>
  <si>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</si>
  <si>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</si>
  <si>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</si>
  <si>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</si>
  <si>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</si>
  <si>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</si>
  <si>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</si>
  <si>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</si>
  <si>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</si>
  <si>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</si>
  <si>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</si>
  <si>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</si>
  <si>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</si>
  <si>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</si>
  <si>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</si>
  <si>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</si>
  <si>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</si>
  <si>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</si>
  <si>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</si>
  <si>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</si>
  <si>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</si>
  <si>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</si>
  <si>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</si>
  <si>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</si>
  <si>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</si>
  <si>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</si>
  <si>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</si>
  <si>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</si>
  <si>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</si>
  <si>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</si>
  <si>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</si>
  <si>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</si>
  <si>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</si>
  <si>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</si>
  <si>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</si>
  <si>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</si>
  <si>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</si>
  <si>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</si>
  <si>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</si>
  <si>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</si>
  <si>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</si>
  <si>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</si>
  <si>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</si>
  <si>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</si>
  <si>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</si>
  <si>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</si>
  <si>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</si>
  <si>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</si>
  <si>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</si>
  <si>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</si>
  <si>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</si>
  <si>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</si>
  <si>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</si>
  <si>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</si>
  <si>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</si>
  <si>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</si>
  <si>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</si>
  <si>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</si>
  <si>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</si>
  <si>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</si>
  <si>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</si>
  <si>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</si>
  <si>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</si>
  <si>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</si>
  <si>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</si>
  <si>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</si>
  <si>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</si>
  <si>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</si>
  <si>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</si>
  <si>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</si>
  <si>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</si>
  <si>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</si>
  <si>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</si>
  <si>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</si>
  <si>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</si>
  <si>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</si>
  <si>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</si>
  <si>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</si>
  <si>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</si>
  <si>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</si>
  <si>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</si>
  <si>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</si>
  <si>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</si>
  <si>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</si>
  <si>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</si>
  <si>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</si>
  <si>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</si>
  <si>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</si>
  <si>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</si>
  <si>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</si>
  <si>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</si>
  <si>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</si>
  <si>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</si>
  <si>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</si>
  <si>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</si>
  <si>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</si>
  <si>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</si>
  <si>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</si>
  <si>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</si>
  <si>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</si>
  <si>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</si>
  <si>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</si>
  <si>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</si>
  <si>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</si>
  <si>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</si>
  <si>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</si>
  <si>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</si>
  <si>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</si>
  <si>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</si>
  <si>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</si>
  <si>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</si>
  <si>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</si>
  <si>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</si>
  <si>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</si>
  <si>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</si>
  <si>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</si>
  <si>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</si>
  <si>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</si>
  <si>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</si>
  <si>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</si>
  <si>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</si>
  <si>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</si>
  <si>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</si>
  <si>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</si>
  <si>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</si>
  <si>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</si>
  <si>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</si>
  <si>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</si>
  <si>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</si>
  <si>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</si>
  <si>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</si>
  <si>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</si>
  <si>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</si>
  <si>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</si>
  <si>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</si>
  <si>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</si>
  <si>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</si>
  <si>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</si>
  <si>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</si>
  <si>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</si>
  <si>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</si>
  <si>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</si>
  <si>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</si>
  <si>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</si>
  <si>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</si>
  <si>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</si>
  <si>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</si>
  <si>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</si>
  <si>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</si>
  <si>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</si>
  <si>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</si>
  <si>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</si>
  <si>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</si>
  <si>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</si>
  <si>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</si>
  <si>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</si>
  <si>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</si>
  <si>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</si>
  <si>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</si>
  <si>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</si>
  <si>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</si>
  <si>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</si>
  <si>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</si>
  <si>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</si>
  <si>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</si>
  <si>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</si>
  <si>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</si>
  <si>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</si>
  <si>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</si>
  <si>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</si>
  <si>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</si>
  <si>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</si>
  <si>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</si>
  <si>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</si>
  <si>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</si>
  <si>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</si>
  <si>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</si>
  <si>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</si>
  <si>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</si>
  <si>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</si>
  <si>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</si>
  <si>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</si>
  <si>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</si>
  <si>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</si>
  <si>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</si>
  <si>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</si>
  <si>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</si>
  <si>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</si>
  <si>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</si>
  <si>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</si>
  <si>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</si>
  <si>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</si>
  <si>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</si>
  <si>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</si>
  <si>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</si>
  <si>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</si>
  <si>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</si>
  <si>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</si>
  <si>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</si>
  <si>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</si>
  <si>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</si>
  <si>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</si>
  <si>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</si>
  <si>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</si>
  <si>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</si>
  <si>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</si>
  <si>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</si>
  <si>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</si>
  <si>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</si>
  <si>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</si>
  <si>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</si>
  <si>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</si>
  <si>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</si>
  <si>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</si>
  <si>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</si>
  <si>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</si>
  <si>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</si>
  <si>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</si>
  <si>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</si>
  <si>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</si>
  <si>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</si>
  <si>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</si>
  <si>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</si>
  <si>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</si>
  <si>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</si>
  <si>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</si>
  <si>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</si>
  <si>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</si>
  <si>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</si>
  <si>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</si>
  <si>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</si>
  <si>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</si>
  <si>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</si>
  <si>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</si>
  <si>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</si>
  <si>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</si>
  <si>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</si>
  <si>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</si>
  <si>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</si>
  <si>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</si>
  <si>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</si>
  <si>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</si>
  <si>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</si>
  <si>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</si>
  <si>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</si>
  <si>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</si>
  <si>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</si>
  <si>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</si>
  <si>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</si>
  <si>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</si>
  <si>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</si>
  <si>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</si>
  <si>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</si>
  <si>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</si>
  <si>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</si>
  <si>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</si>
  <si>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</si>
  <si>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</si>
  <si>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</si>
  <si>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</si>
  <si>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</si>
  <si>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</si>
  <si>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</si>
  <si>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</si>
  <si>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</si>
  <si>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</si>
  <si>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</si>
  <si>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</si>
  <si>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</si>
  <si>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</si>
  <si>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</si>
  <si>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</si>
  <si>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</si>
  <si>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</si>
  <si>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</si>
  <si>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</si>
  <si>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</si>
  <si>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</si>
  <si>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</si>
  <si>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</si>
  <si>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</si>
  <si>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</si>
  <si>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</si>
  <si>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</si>
  <si>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</si>
  <si>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</si>
  <si>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</si>
  <si>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</si>
  <si>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</si>
  <si>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</si>
  <si>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</si>
  <si>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</si>
  <si>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</si>
  <si>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</si>
  <si>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</si>
  <si>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</si>
  <si>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</si>
  <si>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</si>
  <si>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</si>
  <si>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</si>
  <si>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</si>
  <si>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</si>
  <si>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</si>
  <si>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</si>
  <si>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</si>
  <si>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</si>
  <si>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</si>
  <si>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</si>
  <si>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</si>
  <si>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</si>
  <si>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</si>
  <si>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</si>
  <si>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</si>
  <si>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</si>
  <si>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</si>
  <si>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</si>
  <si>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</si>
  <si>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</si>
  <si>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</si>
  <si>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</si>
  <si>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</si>
  <si>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</si>
  <si>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</si>
  <si>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</si>
  <si>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</si>
  <si>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</si>
  <si>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</si>
  <si>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</si>
  <si>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</si>
  <si>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</si>
  <si>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</si>
  <si>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</si>
  <si>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</si>
  <si>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</si>
  <si>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</si>
  <si>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</si>
  <si>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</si>
  <si>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</si>
  <si>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</si>
  <si>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</si>
  <si>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</si>
  <si>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</si>
  <si>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</si>
  <si>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</si>
  <si>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</si>
  <si>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</si>
  <si>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</si>
  <si>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</si>
  <si>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</si>
  <si>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</si>
  <si>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</si>
  <si>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</si>
  <si>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</si>
  <si>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</si>
  <si>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</si>
  <si>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</si>
  <si>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</si>
  <si>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</si>
  <si>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</si>
  <si>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</si>
  <si>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</si>
  <si>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</si>
  <si>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</si>
  <si>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</si>
  <si>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</si>
  <si>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</si>
  <si>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</si>
  <si>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</si>
  <si>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</si>
  <si>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</si>
  <si>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</si>
  <si>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</si>
  <si>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</si>
  <si>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</si>
  <si>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</si>
  <si>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</si>
  <si>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</si>
  <si>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</si>
  <si>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</si>
  <si>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</si>
  <si>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</si>
  <si>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</si>
  <si>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</si>
  <si>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</si>
  <si>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</si>
  <si>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</si>
  <si>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</si>
  <si>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</si>
  <si>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</si>
  <si>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</si>
  <si>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</si>
  <si>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</si>
  <si>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</si>
  <si>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</si>
  <si>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</si>
  <si>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</si>
  <si>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</si>
  <si>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</si>
  <si>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</si>
  <si>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</si>
  <si>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</si>
  <si>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</si>
  <si>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</si>
  <si>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</si>
  <si>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</si>
  <si>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</si>
  <si>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</si>
  <si>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</si>
  <si>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</si>
  <si>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</si>
  <si>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</si>
  <si>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</si>
  <si>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</si>
  <si>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</si>
  <si>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</si>
  <si>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</si>
  <si>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</si>
  <si>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</si>
  <si>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</si>
  <si>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</si>
  <si>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</si>
  <si>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</si>
  <si>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</si>
  <si>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</si>
  <si>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</si>
  <si>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</si>
  <si>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</si>
  <si>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</si>
  <si>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</si>
  <si>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</si>
  <si>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</si>
  <si>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</si>
  <si>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</si>
  <si>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</si>
  <si>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</si>
  <si>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</si>
  <si>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</si>
  <si>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</si>
  <si>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</si>
  <si>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</si>
  <si>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</si>
  <si>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</si>
  <si>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</si>
  <si>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</si>
  <si>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</si>
  <si>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</si>
  <si>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</si>
  <si>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</si>
  <si>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</si>
  <si>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</si>
  <si>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</si>
  <si>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</si>
  <si>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</si>
  <si>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</si>
  <si>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</si>
  <si>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</si>
  <si>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</si>
  <si>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</si>
  <si>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</si>
  <si>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</si>
  <si>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</si>
  <si>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</si>
  <si>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</si>
  <si>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</si>
  <si>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</si>
  <si>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</si>
  <si>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</si>
  <si>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</si>
  <si>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</si>
  <si>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</si>
  <si>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</si>
  <si>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</si>
  <si>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</si>
  <si>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</si>
  <si>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</si>
  <si>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</si>
  <si>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</si>
  <si>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</si>
  <si>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</si>
  <si>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</si>
  <si>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</si>
  <si>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</si>
  <si>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</si>
  <si>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</si>
  <si>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</si>
  <si>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</si>
  <si>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</si>
  <si>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</si>
  <si>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</si>
  <si>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</si>
  <si>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</si>
  <si>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</si>
  <si>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</si>
  <si>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</si>
  <si>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</si>
  <si>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</si>
  <si>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</si>
  <si>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</si>
  <si>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</si>
  <si>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</si>
  <si>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</si>
  <si>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</si>
  <si>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</si>
  <si>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</si>
  <si>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</si>
  <si>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</si>
  <si>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</si>
  <si>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</si>
  <si>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</si>
  <si>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</si>
  <si>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</si>
  <si>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</si>
  <si>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</si>
  <si>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</si>
  <si>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</si>
  <si>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</si>
  <si>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</si>
  <si>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</si>
  <si>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</si>
  <si>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</si>
  <si>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</si>
  <si>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</si>
  <si>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</si>
  <si>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</si>
  <si>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</si>
  <si>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</si>
  <si>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</si>
  <si>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</si>
  <si>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</si>
  <si>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</si>
  <si>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</si>
  <si>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</si>
  <si>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</si>
  <si>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</si>
  <si>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</si>
  <si>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</si>
  <si>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</si>
  <si>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</si>
  <si>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</si>
  <si>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</si>
  <si>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</si>
  <si>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</si>
  <si>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</si>
  <si>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</si>
  <si>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</si>
  <si>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</si>
  <si>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</si>
  <si>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</si>
  <si>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</si>
  <si>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</si>
  <si>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</si>
  <si>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</si>
  <si>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</si>
  <si>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</si>
  <si>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</si>
  <si>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</si>
  <si>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</si>
  <si>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</si>
  <si>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</si>
  <si>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</si>
  <si>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</si>
  <si>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</si>
  <si>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</si>
  <si>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</si>
  <si>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</si>
  <si>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</si>
  <si>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</si>
  <si>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</si>
  <si>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</si>
  <si>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</si>
  <si>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</si>
  <si>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</si>
  <si>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</si>
  <si>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</si>
  <si>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</si>
  <si>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</si>
  <si>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</si>
  <si>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</si>
  <si>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</si>
  <si>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</si>
  <si>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</si>
  <si>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</si>
  <si>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</si>
  <si>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</si>
  <si>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</si>
  <si>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</si>
  <si>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</si>
  <si>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</si>
  <si>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</si>
  <si>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</si>
  <si>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</si>
  <si>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</si>
  <si>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</si>
  <si>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</si>
  <si>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</si>
  <si>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</si>
  <si>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</si>
  <si>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</si>
  <si>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</si>
  <si>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</si>
  <si>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</si>
  <si>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</si>
  <si>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</si>
  <si>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</si>
  <si>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</si>
  <si>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</si>
  <si>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</si>
  <si>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</si>
  <si>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</si>
  <si>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</si>
  <si>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</si>
  <si>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</si>
  <si>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</si>
  <si>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</si>
  <si>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</si>
  <si>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</si>
  <si>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</si>
  <si>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</si>
  <si>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</si>
  <si>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</si>
  <si>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</si>
  <si>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</si>
  <si>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</si>
  <si>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</si>
  <si>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</si>
  <si>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</si>
  <si>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</si>
  <si>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</si>
  <si>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</si>
  <si>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</si>
  <si>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</si>
  <si>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</si>
  <si>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</si>
  <si>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</si>
  <si>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</si>
  <si>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</si>
  <si>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</si>
  <si>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</si>
  <si>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</si>
  <si>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</si>
  <si>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</si>
  <si>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</si>
  <si>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</si>
  <si>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</si>
  <si>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</si>
  <si>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</si>
  <si>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</si>
  <si>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</si>
  <si>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</si>
  <si>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</si>
  <si>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</si>
  <si>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</si>
  <si>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</si>
  <si>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</si>
  <si>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</si>
  <si>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</si>
  <si>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</si>
  <si>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</si>
  <si>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</si>
  <si>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</si>
  <si>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</si>
  <si>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</si>
  <si>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</si>
  <si>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</si>
  <si>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</si>
  <si>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</si>
  <si>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</si>
  <si>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</si>
  <si>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</si>
  <si>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</si>
  <si>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</si>
  <si>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</si>
  <si>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</si>
  <si>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</si>
  <si>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</si>
  <si>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</si>
  <si>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</si>
  <si>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</si>
  <si>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</si>
  <si>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</si>
  <si>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</si>
  <si>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</si>
  <si>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</si>
  <si>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</si>
  <si>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</si>
  <si>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</si>
  <si>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</si>
  <si>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</si>
  <si>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</si>
  <si>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</si>
  <si>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</si>
  <si>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</si>
  <si>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</si>
  <si>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</si>
  <si>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</si>
  <si>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</si>
  <si>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</si>
  <si>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</si>
  <si>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</si>
  <si>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</si>
  <si>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</si>
  <si>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</si>
  <si>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</si>
  <si>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</si>
  <si>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</si>
  <si>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</si>
  <si>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</si>
  <si>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</si>
  <si>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</si>
  <si>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</si>
  <si>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</si>
  <si>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</si>
  <si>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</si>
  <si>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</si>
  <si>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</si>
  <si>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</si>
  <si>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</si>
  <si>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</si>
  <si>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</si>
  <si>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</si>
  <si>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</si>
  <si>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</si>
  <si>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</si>
  <si>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</si>
  <si>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</si>
  <si>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</si>
  <si>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</si>
  <si>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</si>
  <si>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</si>
  <si>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</si>
  <si>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</si>
  <si>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</si>
  <si>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</si>
  <si>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</si>
  <si>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</si>
  <si>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</si>
  <si>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</si>
  <si>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</si>
  <si>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</si>
  <si>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</si>
  <si>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</si>
  <si>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</si>
  <si>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</si>
  <si>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</si>
  <si>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</si>
  <si>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</si>
  <si>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</si>
  <si>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</si>
  <si>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</si>
  <si>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</si>
  <si>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</si>
  <si>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</si>
  <si>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</si>
  <si>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</si>
  <si>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</si>
  <si>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</si>
  <si>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</si>
  <si>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</si>
  <si>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</si>
  <si>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</si>
  <si>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</si>
  <si>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</si>
  <si>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</si>
  <si>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</si>
  <si>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</si>
  <si>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</si>
  <si>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</si>
  <si>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</si>
  <si>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</si>
  <si>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</si>
  <si>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</si>
  <si>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</si>
  <si>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</si>
  <si>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</si>
  <si>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</si>
  <si>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</si>
  <si>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</si>
  <si>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</si>
  <si>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</si>
  <si>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</si>
  <si>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</si>
  <si>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</si>
  <si>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</si>
  <si>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</si>
  <si>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</si>
  <si>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</si>
  <si>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</si>
  <si>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</si>
  <si>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</si>
  <si>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</si>
  <si>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</si>
  <si>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</si>
  <si>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</si>
  <si>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</si>
  <si>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</si>
  <si>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</si>
  <si>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</si>
  <si>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</si>
  <si>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</si>
  <si>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</si>
  <si>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</si>
  <si>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</si>
  <si>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</si>
  <si>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</si>
  <si>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</si>
  <si>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</si>
  <si>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</si>
  <si>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</si>
  <si>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</si>
  <si>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</si>
  <si>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</si>
  <si>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</si>
  <si>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</si>
  <si>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</si>
  <si>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</si>
  <si>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</si>
  <si>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</si>
  <si>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</si>
  <si>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</si>
  <si>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</si>
  <si>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</si>
  <si>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</si>
  <si>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</si>
  <si>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</si>
  <si>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</si>
  <si>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</si>
  <si>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</si>
  <si>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</si>
  <si>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</si>
  <si>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</si>
  <si>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</si>
  <si>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</si>
  <si>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</si>
  <si>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</si>
  <si>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</si>
  <si>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</si>
  <si>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</si>
  <si>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</si>
  <si>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</si>
  <si>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</si>
  <si>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</si>
  <si>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</si>
  <si>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</si>
  <si>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</si>
  <si>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</si>
  <si>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</si>
  <si>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</si>
  <si>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</si>
  <si>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</si>
  <si>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</si>
  <si>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</si>
  <si>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</si>
  <si>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</si>
  <si>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</si>
  <si>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</si>
  <si>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</si>
  <si>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</si>
  <si>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</si>
  <si>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</si>
  <si>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</si>
  <si>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</si>
  <si>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</si>
  <si>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</si>
  <si>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</si>
  <si>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</si>
  <si>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</si>
  <si>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</si>
  <si>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</si>
  <si>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</si>
  <si>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</si>
  <si>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</si>
  <si>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</si>
  <si>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</si>
  <si>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</si>
  <si>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</si>
  <si>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</si>
  <si>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</si>
  <si>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</si>
  <si>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</si>
  <si>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</si>
  <si>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</si>
  <si>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</si>
  <si>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</si>
  <si>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</si>
  <si>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</si>
  <si>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</si>
  <si>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</si>
  <si>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</si>
  <si>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</si>
  <si>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</si>
  <si>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</si>
  <si>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</si>
  <si>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</si>
  <si>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</si>
  <si>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</si>
  <si>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</si>
  <si>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</si>
  <si>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</si>
  <si>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</si>
  <si>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</si>
  <si>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</si>
  <si>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</si>
  <si>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</si>
  <si>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</si>
  <si>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</si>
  <si>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</si>
  <si>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</si>
  <si>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</si>
  <si>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</si>
  <si>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</si>
  <si>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</si>
  <si>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</si>
  <si>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</si>
  <si>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</si>
  <si>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</si>
  <si>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</si>
  <si>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</si>
  <si>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</si>
  <si>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</si>
  <si>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</si>
  <si>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</si>
  <si>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</si>
  <si>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</si>
  <si>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</si>
  <si>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</si>
  <si>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</si>
  <si>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</si>
  <si>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</si>
  <si>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</si>
  <si>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</si>
  <si>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</si>
  <si>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</si>
  <si>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</si>
  <si>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</si>
  <si>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</si>
  <si>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</si>
  <si>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</si>
  <si>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</si>
  <si>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</si>
  <si>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</si>
  <si>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</si>
  <si>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</si>
  <si>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</si>
  <si>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</si>
  <si>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</si>
  <si>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</si>
  <si>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</si>
  <si>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</si>
  <si>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</si>
  <si>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</si>
  <si>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</si>
  <si>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</si>
  <si>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</si>
  <si>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</si>
  <si>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</si>
  <si>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</si>
  <si>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</si>
  <si>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</si>
  <si>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</si>
  <si>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</si>
  <si>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</si>
  <si>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</si>
  <si>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</si>
  <si>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</si>
  <si>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</si>
  <si>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</si>
  <si>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</si>
  <si>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</si>
  <si>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</si>
  <si>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</si>
  <si>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</si>
  <si>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</si>
  <si>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</si>
  <si>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</si>
  <si>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</si>
  <si>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</si>
  <si>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</si>
  <si>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</si>
  <si>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</si>
  <si>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</si>
  <si>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</si>
  <si>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</si>
  <si>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</si>
  <si>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</si>
  <si>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</si>
  <si>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</si>
  <si>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</si>
  <si>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</si>
  <si>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</si>
  <si>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</si>
  <si>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</si>
  <si>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</si>
  <si>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</si>
  <si>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</si>
  <si>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</si>
  <si>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</si>
  <si>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</si>
  <si>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</si>
  <si>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</si>
  <si>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</si>
  <si>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</si>
  <si>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</si>
  <si>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</si>
  <si>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</si>
  <si>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</si>
  <si>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</si>
  <si>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</si>
  <si>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</si>
  <si>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</si>
  <si>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</si>
  <si>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</si>
  <si>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</si>
  <si>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</si>
  <si>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</si>
  <si>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</si>
  <si>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</si>
  <si>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</si>
  <si>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</si>
  <si>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</si>
  <si>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</si>
  <si>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</si>
  <si>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</si>
  <si>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</si>
  <si>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</si>
  <si>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</si>
  <si>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</si>
  <si>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</si>
  <si>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</si>
  <si>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</si>
  <si>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</si>
  <si>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</si>
  <si>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</si>
  <si>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</si>
  <si>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</si>
  <si>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</si>
  <si>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</si>
  <si>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</si>
  <si>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</si>
  <si>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</si>
  <si>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</si>
  <si>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</si>
  <si>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</si>
  <si>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</si>
  <si>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</si>
  <si>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</si>
  <si>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</si>
  <si>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</si>
  <si>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</si>
  <si>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</si>
  <si>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</si>
  <si>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</si>
  <si>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</si>
  <si>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</si>
  <si>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</si>
  <si>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</si>
  <si>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</si>
  <si>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</si>
  <si>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</si>
  <si>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</si>
  <si>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</si>
  <si>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</si>
  <si>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</si>
  <si>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</si>
  <si>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</si>
  <si>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</si>
  <si>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</si>
  <si>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</si>
  <si>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</si>
  <si>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</si>
  <si>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</si>
  <si>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</si>
  <si>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</si>
  <si>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</si>
  <si>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</si>
  <si>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</si>
  <si>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</si>
  <si>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</si>
  <si>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</si>
  <si>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</si>
  <si>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</si>
  <si>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</si>
  <si>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</si>
  <si>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</si>
  <si>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</si>
  <si>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</si>
  <si>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</si>
  <si>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</si>
  <si>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</si>
  <si>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</si>
  <si>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</si>
  <si>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</si>
  <si>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</si>
  <si>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</si>
  <si>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</si>
  <si>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</si>
  <si>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</si>
  <si>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</si>
  <si>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</si>
  <si>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</si>
  <si>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</si>
  <si>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</si>
  <si>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</si>
  <si>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</si>
  <si>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</si>
  <si>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</si>
  <si>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</si>
  <si>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</si>
  <si>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</si>
  <si>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</si>
  <si>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</si>
  <si>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</si>
  <si>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</si>
  <si>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</si>
  <si>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</si>
  <si>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</si>
  <si>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</si>
  <si>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</si>
  <si>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</si>
  <si>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</si>
  <si>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</si>
  <si>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</si>
  <si>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</si>
  <si>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</si>
  <si>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</si>
  <si>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</si>
  <si>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</si>
  <si>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</si>
  <si>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</si>
  <si>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</si>
  <si>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</si>
  <si>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</si>
  <si>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</si>
  <si>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</si>
  <si>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</si>
  <si>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</si>
  <si>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</si>
  <si>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</si>
  <si>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</si>
  <si>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</si>
  <si>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</si>
  <si>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</si>
  <si>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</si>
  <si>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</si>
  <si>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</si>
  <si>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</si>
  <si>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</si>
  <si>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</si>
  <si>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</si>
  <si>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</si>
  <si>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</si>
  <si>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</si>
  <si>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</si>
  <si>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</si>
  <si>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</si>
  <si>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</si>
  <si>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</si>
  <si>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</si>
  <si>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</si>
  <si>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</si>
  <si>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</si>
  <si>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</si>
  <si>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</si>
  <si>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</si>
  <si>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</si>
  <si>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</si>
  <si>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</si>
  <si>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</si>
  <si>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</si>
  <si>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</si>
  <si>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</si>
  <si>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</si>
  <si>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</si>
  <si>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</si>
  <si>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</si>
  <si>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</si>
  <si>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</si>
  <si>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</si>
  <si>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</si>
  <si>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</si>
  <si>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</si>
  <si>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</si>
  <si>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</si>
  <si>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</si>
  <si>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</si>
  <si>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</si>
  <si>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</si>
  <si>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</si>
  <si>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</si>
  <si>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</si>
  <si>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</si>
  <si>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</si>
  <si>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</si>
  <si>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</si>
  <si>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</si>
  <si>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</si>
  <si>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</si>
  <si>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</si>
  <si>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</si>
  <si>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</si>
  <si>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</si>
  <si>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</si>
  <si>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</si>
  <si>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</si>
  <si>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</si>
  <si>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</si>
  <si>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</si>
  <si>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</si>
  <si>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</si>
  <si>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</si>
  <si>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</si>
  <si>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</si>
  <si>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</si>
  <si>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</si>
  <si>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</si>
  <si>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</si>
  <si>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</si>
  <si>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</si>
  <si>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</si>
  <si>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</si>
  <si>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</si>
  <si>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</si>
  <si>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</si>
  <si>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</si>
  <si>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</si>
  <si>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</si>
  <si>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</si>
  <si>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</si>
  <si>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</si>
  <si>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</si>
  <si>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</si>
  <si>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</si>
  <si>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</si>
  <si>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</si>
  <si>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</si>
  <si>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</si>
  <si>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</si>
  <si>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</si>
  <si>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</si>
  <si>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</si>
  <si>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</si>
  <si>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</si>
  <si>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</si>
  <si>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</si>
  <si>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</si>
  <si>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</si>
  <si>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</si>
  <si>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</si>
  <si>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</si>
  <si>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</si>
  <si>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</si>
  <si>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</si>
  <si>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</si>
  <si>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</si>
  <si>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</si>
  <si>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</si>
  <si>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</si>
  <si>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</si>
  <si>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</si>
  <si>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</si>
  <si>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</si>
  <si>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</si>
  <si>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</si>
  <si>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</si>
  <si>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</si>
  <si>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</si>
  <si>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</si>
  <si>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</si>
  <si>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</si>
  <si>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</si>
  <si>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</si>
  <si>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</si>
  <si>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</si>
  <si>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</si>
  <si>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</si>
  <si>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</si>
  <si>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</si>
  <si>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</si>
  <si>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</si>
  <si>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</si>
  <si>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</si>
  <si>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</si>
  <si>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</si>
  <si>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</si>
  <si>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</si>
  <si>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</si>
  <si>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</si>
  <si>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</si>
  <si>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</si>
  <si>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</si>
  <si>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</si>
  <si>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</si>
  <si>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</si>
  <si>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</si>
  <si>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</si>
  <si>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</si>
  <si>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</si>
  <si>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</si>
  <si>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</si>
  <si>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</si>
  <si>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</si>
  <si>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</si>
  <si>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</si>
  <si>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</si>
  <si>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</si>
  <si>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</si>
  <si>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</si>
  <si>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</si>
  <si>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</si>
  <si>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</si>
  <si>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</si>
  <si>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</si>
  <si>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</si>
  <si>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</si>
  <si>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</si>
  <si>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</si>
  <si>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</si>
  <si>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</si>
  <si>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</si>
  <si>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</si>
  <si>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</si>
  <si>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</si>
  <si>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</si>
  <si>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</si>
  <si>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</si>
  <si>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</si>
  <si>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</si>
  <si>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</si>
  <si>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</si>
  <si>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</si>
  <si>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</si>
  <si>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</si>
  <si>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</si>
  <si>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</si>
  <si>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</si>
  <si>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</si>
  <si>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</si>
  <si>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</si>
  <si>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</si>
  <si>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</si>
  <si>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</si>
  <si>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</si>
  <si>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</si>
  <si>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</si>
  <si>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</si>
  <si>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</si>
  <si>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</si>
  <si>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</si>
  <si>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</si>
  <si>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</si>
  <si>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</si>
  <si>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</si>
  <si>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</si>
  <si>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</si>
  <si>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</si>
  <si>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</si>
  <si>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</si>
  <si>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</si>
  <si>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</si>
  <si>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</si>
  <si>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</si>
  <si>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</si>
  <si>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</si>
  <si>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</si>
  <si>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</si>
  <si>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</si>
  <si>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</si>
  <si>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</si>
  <si>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</si>
  <si>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</si>
  <si>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</si>
  <si>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</si>
  <si>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</si>
  <si>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</si>
  <si>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</si>
  <si>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</si>
  <si>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</si>
  <si>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</si>
  <si>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</si>
  <si>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</si>
  <si>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</si>
  <si>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</si>
  <si>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</si>
  <si>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</si>
  <si>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</si>
  <si>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</si>
  <si>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</si>
  <si>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</si>
  <si>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</si>
  <si>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</si>
  <si>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</si>
  <si>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</si>
  <si>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</si>
  <si>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</si>
  <si>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</si>
  <si>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</si>
  <si>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</si>
  <si>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</si>
  <si>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</si>
  <si>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</si>
  <si>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</si>
  <si>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</si>
  <si>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</si>
  <si>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</si>
  <si>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</si>
  <si>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</si>
  <si>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</si>
  <si>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</si>
  <si>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</si>
  <si>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</si>
  <si>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</si>
  <si>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</si>
  <si>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</si>
  <si>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</si>
  <si>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</si>
  <si>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</si>
  <si>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</si>
  <si>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</si>
  <si>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</si>
  <si>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</si>
  <si>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</si>
  <si>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</si>
  <si>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</si>
  <si>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</si>
  <si>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</si>
  <si>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</si>
  <si>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</si>
  <si>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</si>
  <si>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</si>
  <si>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</si>
  <si>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</si>
  <si>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</si>
  <si>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</si>
  <si>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</si>
  <si>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</si>
  <si>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</si>
  <si>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</si>
  <si>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</si>
  <si>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</si>
  <si>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</si>
  <si>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</si>
  <si>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</si>
  <si>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</si>
  <si>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</si>
  <si>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</si>
  <si>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</si>
  <si>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</si>
  <si>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</si>
  <si>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</si>
  <si>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</si>
  <si>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</si>
  <si>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</si>
  <si>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</si>
  <si>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</si>
  <si>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</si>
  <si>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</si>
  <si>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</si>
  <si>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</si>
  <si>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</si>
  <si>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</si>
  <si>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</si>
  <si>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</si>
  <si>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</si>
  <si>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</si>
  <si>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</si>
  <si>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</si>
  <si>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</si>
  <si>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</si>
  <si>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</si>
  <si>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</si>
  <si>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</si>
  <si>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</si>
  <si>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</si>
  <si>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</si>
  <si>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</si>
  <si>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</si>
  <si>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</si>
  <si>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</si>
  <si>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</si>
  <si>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</si>
  <si>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</si>
  <si>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</si>
  <si>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</si>
  <si>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</si>
  <si>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</si>
  <si>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</si>
  <si>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</si>
  <si>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</si>
  <si>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</si>
  <si>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</si>
  <si>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</si>
  <si>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</si>
  <si>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</si>
  <si>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</si>
  <si>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</si>
  <si>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</si>
  <si>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</si>
  <si>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</si>
  <si>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</si>
  <si>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</si>
  <si>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</si>
  <si>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</si>
  <si>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</si>
  <si>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</si>
  <si>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</si>
  <si>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</si>
  <si>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</si>
  <si>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</si>
  <si>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</si>
  <si>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</si>
  <si>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</si>
  <si>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</si>
  <si>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</si>
  <si>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</si>
  <si>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</si>
  <si>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</si>
  <si>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</si>
  <si>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</si>
  <si>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</si>
  <si>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</si>
  <si>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</si>
  <si>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</si>
  <si>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</si>
  <si>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</si>
  <si>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</si>
  <si>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</si>
  <si>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</si>
  <si>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</si>
  <si>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</si>
  <si>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</si>
  <si>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</si>
  <si>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</si>
  <si>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</si>
  <si>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</si>
  <si>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</si>
  <si>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</si>
  <si>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</si>
  <si>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</si>
  <si>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</si>
  <si>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</si>
  <si>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</si>
  <si>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</si>
  <si>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</si>
  <si>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</si>
  <si>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</si>
  <si>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</si>
  <si>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</si>
  <si>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</si>
  <si>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</si>
  <si>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</si>
  <si>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</si>
  <si>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</si>
  <si>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</si>
  <si>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</si>
  <si>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</si>
  <si>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</si>
  <si>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</si>
  <si>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</si>
  <si>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</si>
  <si>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</si>
  <si>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</si>
  <si>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</si>
  <si>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</si>
  <si>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</si>
  <si>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</si>
  <si>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</si>
  <si>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</si>
  <si>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</si>
  <si>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</si>
  <si>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</si>
  <si>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</si>
  <si>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</si>
  <si>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</si>
  <si>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</si>
  <si>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</si>
  <si>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</si>
  <si>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</si>
  <si>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</si>
  <si>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</si>
  <si>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</si>
  <si>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</si>
  <si>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</si>
  <si>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</si>
  <si>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</si>
  <si>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</si>
  <si>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</si>
  <si>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</si>
  <si>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</si>
  <si>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</si>
  <si>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</si>
  <si>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</si>
  <si>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</si>
  <si>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</si>
  <si>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</si>
  <si>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</si>
  <si>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</si>
  <si>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</si>
  <si>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</si>
  <si>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</si>
  <si>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</si>
  <si>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</si>
  <si>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</si>
  <si>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</si>
  <si>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</si>
  <si>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</si>
  <si>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</si>
  <si>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</si>
  <si>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</si>
  <si>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</si>
  <si>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</si>
  <si>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</si>
  <si>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</si>
  <si>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</si>
  <si>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</si>
  <si>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</si>
  <si>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</si>
  <si>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</si>
  <si>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</si>
  <si>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</si>
  <si>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</si>
  <si>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</si>
  <si>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</si>
  <si>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</si>
  <si>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</si>
  <si>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</si>
  <si>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</si>
  <si>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</si>
  <si>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</si>
  <si>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</si>
  <si>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</si>
  <si>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</si>
  <si>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</si>
  <si>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</si>
  <si>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</si>
  <si>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</si>
  <si>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</si>
  <si>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</si>
  <si>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</si>
  <si>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</si>
  <si>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</si>
  <si>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</si>
  <si>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</si>
  <si>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</si>
  <si>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</si>
  <si>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</si>
  <si>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</si>
  <si>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</si>
  <si>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</si>
  <si>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</si>
  <si>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</si>
  <si>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</si>
  <si>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</si>
  <si>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</si>
  <si>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</si>
  <si>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</si>
  <si>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</si>
  <si>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</si>
  <si>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</si>
  <si>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</si>
  <si>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</si>
  <si>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</si>
  <si>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</si>
  <si>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</si>
  <si>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</si>
  <si>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</si>
  <si>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</si>
  <si>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</si>
  <si>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</si>
  <si>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</si>
  <si>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</si>
  <si>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</si>
  <si>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</si>
  <si>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</si>
  <si>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</si>
  <si>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</si>
  <si>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</si>
  <si>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</si>
  <si>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</si>
  <si>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</si>
  <si>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</si>
  <si>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</si>
  <si>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</si>
  <si>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</si>
  <si>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</si>
  <si>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</si>
  <si>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</si>
  <si>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</si>
  <si>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</si>
  <si>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</si>
  <si>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</si>
  <si>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</si>
  <si>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</si>
  <si>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</si>
  <si>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</si>
  <si>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</si>
  <si>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</si>
  <si>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</si>
  <si>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</si>
  <si>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</si>
  <si>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</si>
  <si>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</si>
  <si>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</si>
  <si>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</si>
  <si>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</si>
  <si>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</si>
  <si>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</si>
  <si>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</si>
  <si>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</si>
  <si>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</si>
  <si>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</si>
  <si>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</si>
  <si>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</si>
  <si>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</si>
  <si>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</si>
  <si>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</si>
  <si>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</si>
  <si>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</si>
  <si>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</si>
  <si>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</si>
  <si>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</si>
  <si>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</si>
  <si>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</si>
  <si>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</si>
  <si>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</si>
  <si>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</si>
  <si>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</si>
  <si>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</si>
  <si>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</si>
  <si>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</si>
  <si>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</si>
  <si>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</si>
  <si>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</si>
  <si>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</si>
  <si>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</si>
  <si>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</si>
  <si>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</si>
  <si>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</si>
  <si>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</si>
  <si>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</si>
  <si>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</si>
  <si>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</si>
  <si>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</si>
  <si>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</si>
  <si>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</si>
  <si>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</si>
  <si>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</si>
  <si>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</si>
  <si>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</si>
  <si>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</si>
  <si>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</si>
  <si>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</si>
  <si>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</si>
  <si>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</si>
  <si>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</si>
  <si>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</si>
  <si>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</si>
  <si>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</si>
  <si>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</si>
  <si>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</si>
  <si>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</si>
  <si>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</si>
  <si>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</si>
  <si>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</si>
  <si>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</si>
  <si>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</si>
  <si>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</si>
  <si>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</si>
  <si>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</si>
  <si>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</si>
  <si>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</si>
  <si>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</si>
  <si>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</si>
  <si>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</si>
  <si>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</si>
  <si>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</si>
  <si>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</si>
  <si>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</si>
  <si>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</si>
  <si>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</si>
  <si>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</si>
  <si>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</si>
  <si>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</si>
  <si>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</si>
  <si>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</si>
  <si>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</si>
  <si>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</si>
  <si>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</si>
  <si>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</si>
  <si>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</si>
  <si>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</si>
  <si>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</si>
  <si>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</si>
  <si>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</si>
  <si>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</si>
  <si>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</si>
  <si>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</si>
  <si>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</si>
  <si>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</si>
  <si>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</si>
  <si>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</si>
  <si>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</si>
  <si>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</si>
  <si>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</si>
  <si>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</si>
  <si>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</si>
  <si>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</si>
  <si>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</si>
  <si>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</si>
  <si>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</si>
  <si>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</si>
  <si>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</si>
  <si>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</si>
  <si>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</si>
  <si>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</si>
  <si>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</si>
  <si>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</si>
  <si>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</si>
  <si>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</si>
  <si>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</si>
  <si>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</si>
  <si>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</si>
  <si>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</si>
  <si>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</si>
  <si>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</si>
  <si>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</si>
  <si>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</si>
  <si>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</si>
  <si>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</si>
  <si>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</si>
  <si>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</si>
  <si>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</si>
  <si>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</si>
  <si>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</si>
  <si>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</si>
  <si>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</si>
  <si>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</si>
  <si>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</si>
  <si>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</si>
  <si>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</si>
  <si>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</si>
  <si>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</si>
  <si>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</si>
  <si>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</si>
  <si>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</si>
  <si>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</si>
  <si>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</si>
  <si>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</si>
  <si>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</si>
  <si>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</si>
  <si>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</si>
  <si>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</si>
  <si>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</si>
  <si>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</si>
  <si>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</si>
  <si>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</si>
  <si>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</si>
  <si>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</si>
  <si>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</si>
  <si>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</si>
  <si>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</si>
  <si>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</si>
  <si>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</si>
  <si>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</si>
  <si>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</si>
  <si>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</si>
  <si>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</si>
  <si>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</si>
  <si>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</si>
  <si>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</si>
  <si>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</si>
  <si>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</si>
  <si>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</si>
  <si>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</si>
  <si>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</si>
  <si>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</si>
  <si>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</si>
  <si>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</si>
  <si>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</si>
  <si>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</si>
  <si>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</si>
  <si>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</si>
  <si>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</si>
  <si>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</si>
  <si>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</si>
  <si>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</si>
  <si>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</si>
  <si>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</si>
  <si>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</si>
  <si>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</si>
  <si>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</si>
  <si>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</si>
  <si>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</si>
  <si>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</si>
  <si>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</si>
  <si>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</si>
  <si>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</si>
  <si>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</si>
  <si>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</si>
  <si>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</si>
  <si>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</si>
  <si>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</si>
  <si>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</si>
  <si>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</si>
  <si>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</si>
  <si>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</si>
  <si>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</si>
  <si>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</si>
  <si>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</si>
  <si>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</si>
  <si>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</si>
  <si>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</si>
  <si>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</si>
  <si>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</si>
  <si>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</si>
  <si>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</si>
  <si>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</si>
  <si>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</si>
  <si>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</si>
  <si>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</si>
  <si>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</si>
  <si>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</si>
  <si>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</si>
  <si>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</si>
  <si>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</si>
  <si>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</si>
  <si>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</si>
  <si>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</si>
  <si>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</si>
  <si>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</si>
  <si>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</si>
  <si>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</si>
  <si>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</si>
  <si>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</si>
  <si>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</si>
  <si>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</si>
  <si>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</si>
  <si>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</si>
  <si>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</si>
  <si>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</si>
  <si>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</si>
  <si>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</si>
  <si>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</si>
  <si>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</si>
  <si>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</si>
  <si>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</si>
  <si>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</si>
  <si>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</si>
  <si>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</si>
  <si>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</si>
  <si>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</si>
  <si>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</si>
  <si>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</si>
  <si>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</si>
  <si>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</si>
  <si>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</si>
  <si>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</si>
  <si>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</si>
  <si>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</si>
  <si>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</si>
  <si>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</si>
  <si>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</si>
  <si>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</si>
  <si>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</si>
  <si>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</si>
  <si>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</si>
  <si>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</si>
  <si>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</si>
  <si>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</si>
  <si>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</si>
  <si>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</si>
  <si>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</si>
  <si>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</si>
  <si>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</si>
  <si>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</si>
  <si>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</si>
  <si>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</si>
  <si>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</si>
  <si>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</si>
  <si>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</si>
  <si>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</si>
  <si>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</si>
  <si>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</si>
  <si>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</si>
  <si>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</si>
  <si>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</si>
  <si>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</si>
  <si>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</si>
  <si>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</si>
  <si>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</si>
  <si>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</si>
  <si>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</si>
  <si>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</si>
  <si>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</si>
  <si>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</si>
  <si>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</si>
  <si>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</si>
  <si>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</si>
  <si>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</si>
  <si>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</si>
  <si>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</si>
  <si>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</si>
  <si>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</si>
  <si>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</si>
  <si>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</si>
  <si>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</si>
  <si>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</si>
  <si>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</si>
  <si>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</si>
  <si>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</si>
  <si>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</si>
  <si>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</si>
  <si>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</si>
  <si>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</si>
  <si>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</si>
  <si>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</si>
  <si>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</si>
  <si>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</si>
  <si>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</si>
  <si>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</si>
  <si>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</si>
  <si>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</si>
  <si>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</si>
  <si>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</si>
  <si>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</si>
  <si>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</si>
  <si>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</si>
  <si>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</si>
  <si>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</si>
  <si>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</si>
  <si>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</si>
  <si>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</si>
  <si>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</si>
  <si>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</si>
  <si>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</si>
  <si>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</si>
  <si>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</si>
  <si>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</si>
  <si>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</si>
  <si>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</si>
  <si>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</si>
  <si>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</si>
  <si>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</si>
  <si>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</si>
  <si>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</si>
  <si>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</si>
  <si>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</si>
  <si>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</si>
  <si>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</si>
  <si>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</si>
  <si>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</si>
  <si>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</si>
  <si>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</si>
  <si>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</si>
  <si>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</si>
  <si>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</si>
  <si>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</si>
  <si>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</si>
  <si>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</si>
  <si>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</si>
  <si>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</si>
  <si>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</si>
  <si>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</si>
  <si>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</si>
  <si>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</si>
  <si>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</si>
  <si>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</si>
  <si>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</si>
  <si>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</si>
  <si>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</si>
  <si>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</si>
  <si>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</si>
  <si>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</si>
  <si>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</si>
  <si>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</si>
  <si>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</si>
  <si>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</si>
  <si>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</si>
  <si>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</si>
  <si>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</si>
  <si>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</si>
  <si>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</si>
  <si>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</si>
  <si>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</si>
  <si>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</si>
  <si>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</si>
  <si>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</si>
  <si>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</si>
  <si>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</si>
  <si>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</si>
  <si>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</si>
  <si>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</si>
  <si>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</si>
  <si>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</si>
  <si>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</si>
  <si>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</si>
  <si>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</si>
  <si>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</si>
  <si>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</si>
  <si>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</si>
  <si>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</si>
  <si>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</si>
  <si>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</si>
  <si>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</si>
  <si>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</si>
  <si>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</si>
  <si>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</si>
  <si>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</si>
  <si>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</si>
  <si>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</si>
  <si>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</si>
  <si>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</si>
  <si>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</si>
  <si>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</si>
  <si>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</si>
  <si>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</si>
  <si>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</si>
  <si>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</si>
  <si>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</si>
  <si>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</si>
  <si>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</si>
  <si>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</si>
  <si>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</si>
  <si>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</si>
  <si>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</si>
  <si>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</si>
  <si>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</si>
  <si>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</si>
  <si>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</si>
  <si>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</si>
  <si>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</si>
  <si>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</si>
  <si>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</si>
  <si>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</si>
  <si>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</si>
  <si>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</si>
  <si>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</si>
  <si>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</si>
  <si>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</si>
  <si>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</si>
  <si>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</si>
  <si>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</si>
  <si>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</si>
  <si>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</si>
  <si>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</si>
  <si>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</si>
  <si>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</si>
  <si>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</si>
  <si>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</si>
  <si>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</si>
  <si>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</si>
  <si>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</si>
  <si>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</si>
  <si>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</si>
  <si>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</si>
  <si>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</si>
  <si>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</si>
  <si>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</si>
  <si>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</si>
  <si>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</si>
  <si>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</si>
  <si>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</si>
  <si>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</si>
  <si>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</si>
  <si>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</si>
  <si>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</si>
  <si>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</si>
  <si>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</si>
  <si>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</si>
  <si>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</si>
  <si>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</si>
  <si>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</si>
  <si>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</si>
  <si>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</si>
  <si>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</si>
  <si>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</si>
  <si>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</si>
  <si>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</si>
  <si>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</si>
  <si>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</si>
  <si>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</si>
  <si>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</si>
  <si>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</si>
  <si>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</si>
  <si>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</si>
  <si>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</si>
  <si>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</si>
  <si>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</si>
  <si>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</si>
  <si>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</si>
  <si>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</si>
  <si>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</si>
  <si>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</si>
  <si>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</si>
  <si>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</si>
  <si>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</si>
  <si>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</si>
  <si>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</si>
  <si>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</si>
  <si>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</si>
  <si>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</si>
  <si>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</si>
  <si>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</si>
  <si>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</si>
  <si>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</si>
  <si>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</si>
  <si>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</si>
  <si>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</si>
  <si>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</si>
  <si>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</si>
  <si>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</si>
  <si>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</si>
  <si>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</si>
  <si>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</si>
  <si>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</si>
  <si>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</si>
  <si>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</si>
  <si>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</si>
  <si>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</si>
  <si>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</si>
  <si>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</si>
  <si>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</si>
  <si>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</si>
  <si>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</si>
  <si>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</si>
  <si>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</si>
  <si>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</si>
  <si>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</si>
  <si>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</si>
  <si>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</si>
  <si>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</si>
  <si>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</si>
  <si>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</si>
  <si>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</si>
  <si>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</si>
  <si>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</si>
  <si>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</si>
  <si>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</si>
  <si>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</si>
  <si>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</si>
  <si>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</si>
  <si>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</si>
  <si>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</si>
  <si>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</si>
  <si>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</si>
  <si>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</si>
  <si>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</si>
  <si>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</si>
  <si>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</si>
  <si>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</si>
  <si>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</si>
  <si>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</si>
  <si>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</si>
  <si>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</si>
  <si>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</si>
  <si>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</si>
  <si>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</si>
  <si>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</si>
  <si>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</si>
  <si>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</si>
  <si>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</si>
  <si>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</si>
  <si>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</si>
  <si>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</si>
  <si>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</si>
  <si>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</si>
  <si>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</si>
  <si>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</si>
  <si>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</si>
  <si>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</si>
  <si>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</si>
  <si>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</si>
  <si>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</si>
  <si>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</si>
  <si>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</si>
  <si>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</si>
  <si>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</si>
  <si>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</si>
  <si>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</si>
  <si>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</si>
  <si>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</si>
  <si>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</si>
  <si>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</si>
  <si>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</si>
  <si>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</si>
  <si>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</si>
  <si>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</si>
  <si>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</si>
  <si>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</si>
  <si>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</si>
  <si>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</si>
  <si>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</si>
  <si>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</si>
  <si>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</si>
  <si>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</si>
  <si>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</si>
  <si>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</si>
  <si>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</si>
  <si>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</si>
  <si>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</si>
  <si>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</si>
  <si>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</si>
  <si>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</si>
  <si>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</si>
  <si>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</si>
  <si>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</si>
  <si>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</si>
  <si>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</si>
  <si>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</si>
  <si>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</si>
  <si>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</si>
  <si>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</si>
  <si>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</si>
  <si>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</si>
  <si>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</si>
  <si>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</si>
  <si>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</si>
  <si>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</si>
  <si>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</si>
  <si>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</si>
  <si>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</si>
  <si>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</si>
  <si>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</si>
  <si>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</si>
  <si>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</si>
  <si>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</si>
  <si>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</si>
  <si>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</si>
  <si>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</si>
  <si>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</si>
  <si>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</si>
  <si>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</si>
  <si>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</si>
  <si>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</si>
  <si>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</si>
  <si>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</si>
  <si>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</si>
  <si>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</si>
  <si>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</si>
  <si>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</si>
  <si>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</si>
  <si>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</si>
  <si>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</si>
  <si>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</si>
  <si>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</si>
  <si>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</si>
  <si>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</si>
  <si>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</si>
  <si>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</si>
  <si>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</si>
  <si>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</si>
  <si>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</si>
  <si>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</si>
  <si>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</si>
  <si>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</si>
  <si>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</si>
  <si>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</si>
  <si>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</si>
  <si>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</si>
  <si>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</si>
  <si>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</si>
  <si>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</si>
  <si>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</si>
  <si>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</si>
  <si>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</si>
  <si>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</si>
  <si>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</si>
  <si>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</si>
  <si>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</si>
  <si>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</si>
  <si>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</si>
  <si>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</si>
  <si>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</si>
  <si>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</si>
  <si>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</si>
  <si>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</si>
  <si>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</si>
  <si>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</si>
  <si>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</si>
  <si>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</si>
  <si>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</si>
  <si>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</si>
  <si>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</si>
  <si>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</si>
  <si>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</si>
  <si>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</si>
  <si>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</si>
  <si>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</si>
  <si>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</si>
  <si>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</si>
  <si>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</si>
  <si>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</si>
  <si>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</si>
  <si>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</si>
  <si>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</si>
  <si>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</si>
  <si>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</si>
  <si>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</si>
  <si>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</si>
  <si>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</si>
  <si>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</si>
  <si>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</si>
  <si>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</si>
  <si>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</si>
  <si>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</si>
  <si>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</si>
  <si>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</si>
  <si>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</si>
  <si>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</si>
  <si>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</si>
  <si>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</si>
  <si>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</si>
  <si>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</si>
  <si>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</si>
  <si>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</si>
  <si>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</si>
  <si>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</si>
  <si>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</si>
  <si>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</si>
  <si>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</si>
  <si>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</si>
  <si>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</si>
  <si>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</si>
  <si>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</si>
  <si>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</si>
  <si>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</si>
  <si>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</si>
  <si>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</si>
  <si>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</si>
  <si>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</si>
  <si>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</si>
  <si>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</si>
  <si>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</si>
  <si>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</si>
  <si>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</si>
  <si>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</si>
  <si>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</si>
  <si>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</si>
  <si>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</si>
  <si>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</si>
  <si>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</si>
  <si>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</si>
  <si>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</si>
  <si>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</si>
  <si>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</si>
  <si>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</si>
  <si>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</si>
  <si>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</si>
  <si>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</si>
  <si>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</si>
  <si>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</si>
  <si>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</si>
  <si>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</si>
  <si>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</si>
  <si>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</si>
  <si>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</si>
  <si>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</si>
  <si>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</si>
  <si>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</si>
  <si>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</si>
  <si>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</si>
  <si>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</si>
  <si>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</si>
  <si>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</si>
  <si>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</si>
  <si>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</si>
  <si>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</si>
  <si>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</si>
  <si>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</si>
  <si>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</si>
  <si>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</si>
  <si>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</si>
  <si>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</si>
  <si>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</si>
  <si>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</si>
  <si>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</si>
  <si>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</si>
  <si>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</si>
  <si>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</si>
  <si>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</si>
  <si>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</si>
  <si>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</si>
  <si>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</si>
  <si>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</si>
  <si>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</si>
  <si>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</si>
  <si>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</si>
  <si>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</si>
  <si>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</si>
  <si>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</si>
  <si>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</si>
  <si>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</si>
  <si>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</si>
  <si>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</si>
  <si>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</si>
  <si>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</si>
  <si>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</si>
  <si>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</si>
  <si>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</si>
  <si>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</si>
  <si>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</si>
  <si>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</si>
  <si>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</si>
  <si>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</si>
  <si>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</si>
  <si>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</si>
  <si>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</si>
  <si>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</si>
  <si>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</si>
  <si>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</si>
  <si>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</si>
  <si>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</si>
  <si>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</si>
  <si>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</si>
  <si>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</si>
  <si>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</si>
  <si>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</si>
  <si>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</si>
  <si>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</si>
  <si>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</si>
  <si>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</si>
  <si>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</si>
  <si>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</si>
  <si>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</si>
  <si>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</si>
  <si>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</si>
  <si>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</si>
  <si>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</si>
  <si>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</si>
  <si>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</si>
  <si>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</si>
  <si>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</si>
  <si>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</si>
  <si>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</si>
  <si>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</si>
  <si>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</si>
  <si>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</si>
  <si>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</si>
  <si>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</si>
  <si>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</si>
  <si>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</si>
  <si>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</si>
  <si>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</si>
  <si>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</si>
  <si>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</si>
  <si>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</si>
  <si>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</si>
  <si>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</si>
  <si>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</si>
  <si>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</si>
  <si>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</si>
  <si>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</si>
  <si>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</si>
  <si>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</si>
  <si>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</si>
  <si>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</si>
  <si>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</si>
  <si>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</si>
  <si>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</si>
  <si>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</si>
  <si>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</si>
  <si>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</si>
  <si>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</si>
  <si>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</si>
  <si>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</si>
  <si>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</si>
  <si>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</si>
  <si>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</si>
  <si>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</si>
  <si>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</si>
  <si>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</si>
  <si>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</si>
  <si>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</si>
  <si>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</si>
  <si>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</si>
  <si>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</si>
  <si>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</si>
  <si>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</si>
  <si>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</si>
  <si>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</si>
  <si>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</si>
  <si>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</si>
  <si>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</si>
  <si>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</si>
  <si>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</si>
  <si>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</si>
  <si>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</si>
  <si>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</si>
  <si>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</si>
  <si>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</si>
  <si>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</si>
  <si>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</si>
  <si>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</si>
  <si>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</si>
  <si>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</si>
  <si>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</si>
  <si>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</si>
  <si>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</si>
  <si>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</si>
  <si>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</si>
  <si>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</si>
  <si>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</si>
  <si>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</si>
  <si>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</si>
  <si>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</si>
  <si>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</si>
  <si>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</si>
  <si>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</si>
  <si>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</si>
  <si>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</si>
  <si>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</si>
  <si>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</si>
  <si>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</si>
  <si>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</si>
  <si>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</si>
  <si>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</si>
  <si>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</si>
  <si>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</si>
  <si>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</si>
  <si>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</si>
  <si>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</si>
  <si>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</si>
  <si>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</si>
  <si>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</si>
  <si>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</si>
  <si>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</si>
  <si>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</si>
  <si>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</si>
  <si>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</si>
  <si>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</si>
  <si>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</si>
  <si>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</si>
  <si>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</si>
  <si>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</si>
  <si>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</si>
  <si>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</si>
  <si>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</si>
  <si>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</si>
  <si>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</si>
  <si>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</si>
  <si>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</si>
  <si>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</si>
  <si>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</si>
  <si>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</si>
  <si>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</si>
  <si>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</si>
  <si>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</si>
  <si>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</si>
  <si>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</si>
  <si>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</si>
  <si>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</si>
  <si>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</si>
  <si>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</si>
  <si>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</si>
  <si>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</si>
  <si>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</si>
  <si>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</si>
  <si>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</si>
  <si>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</si>
  <si>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</si>
  <si>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</si>
  <si>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</si>
  <si>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</si>
  <si>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</si>
  <si>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</si>
  <si>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</si>
  <si>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</si>
  <si>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</si>
  <si>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</si>
  <si>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</si>
  <si>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</si>
  <si>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</si>
  <si>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</si>
  <si>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</si>
  <si>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</si>
  <si>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</si>
  <si>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</si>
  <si>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</si>
  <si>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</si>
  <si>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</si>
  <si>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</si>
  <si>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</si>
  <si>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</si>
  <si>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</si>
  <si>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</si>
  <si>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</si>
  <si>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</si>
  <si>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</si>
  <si>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</si>
  <si>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</si>
  <si>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</si>
  <si>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</si>
  <si>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</si>
  <si>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</si>
  <si>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</si>
  <si>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</si>
  <si>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</si>
  <si>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</si>
  <si>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</si>
  <si>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</si>
  <si>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</si>
  <si>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</si>
  <si>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</si>
  <si>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</si>
  <si>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</si>
  <si>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</si>
  <si>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</si>
  <si>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</si>
  <si>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</si>
  <si>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</si>
  <si>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</si>
  <si>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</si>
  <si>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</si>
  <si>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</si>
  <si>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</si>
  <si>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</si>
  <si>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</si>
  <si>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</si>
  <si>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</si>
  <si>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</si>
  <si>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</si>
  <si>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</si>
  <si>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</si>
  <si>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</si>
  <si>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</si>
  <si>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</si>
  <si>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</si>
  <si>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</si>
  <si>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</si>
  <si>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</si>
  <si>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</si>
  <si>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</si>
  <si>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</si>
  <si>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</si>
  <si>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</si>
  <si>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</si>
  <si>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</si>
  <si>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</si>
  <si>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</si>
  <si>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</si>
  <si>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</si>
  <si>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</si>
  <si>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</si>
  <si>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</si>
  <si>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</si>
  <si>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</si>
  <si>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</si>
  <si>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</si>
  <si>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</si>
  <si>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</si>
  <si>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</si>
  <si>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</si>
  <si>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</si>
  <si>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</si>
  <si>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</si>
  <si>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</si>
  <si>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</si>
  <si>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</si>
  <si>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</si>
  <si>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</si>
  <si>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</si>
  <si>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</si>
  <si>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</si>
  <si>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</si>
  <si>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</si>
  <si>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</si>
  <si>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</si>
  <si>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</si>
  <si>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</si>
  <si>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</si>
  <si>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</si>
  <si>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</si>
  <si>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</si>
  <si>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</si>
  <si>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</si>
  <si>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</si>
  <si>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</si>
  <si>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</si>
  <si>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</si>
  <si>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</si>
  <si>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</si>
  <si>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</si>
  <si>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</si>
  <si>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</si>
  <si>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</si>
  <si>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</si>
  <si>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</si>
  <si>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</si>
  <si>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</si>
  <si>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</si>
  <si>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</si>
  <si>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</si>
  <si>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</si>
  <si>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</si>
  <si>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</si>
  <si>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</si>
  <si>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</si>
  <si>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</si>
  <si>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</si>
  <si>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</si>
  <si>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</si>
  <si>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</si>
  <si>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</si>
  <si>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</si>
  <si>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</si>
  <si>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</si>
  <si>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</si>
  <si>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</si>
  <si>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</si>
  <si>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</si>
  <si>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</si>
  <si>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</si>
  <si>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</si>
  <si>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</si>
  <si>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</si>
  <si>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</si>
  <si>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</si>
  <si>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</si>
  <si>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</si>
  <si>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</si>
  <si>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</si>
  <si>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</si>
  <si>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</si>
  <si>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</si>
  <si>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</si>
  <si>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</si>
  <si>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</si>
  <si>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</si>
  <si>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</si>
  <si>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</si>
  <si>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</si>
  <si>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</si>
  <si>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</si>
  <si>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</si>
  <si>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</si>
  <si>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</si>
  <si>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</si>
  <si>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</si>
  <si>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</si>
  <si>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</si>
  <si>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</si>
  <si>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</si>
  <si>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</si>
  <si>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</si>
  <si>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</si>
  <si>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</si>
  <si>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</si>
  <si>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</si>
  <si>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</si>
  <si>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</si>
  <si>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</si>
  <si>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</si>
  <si>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</si>
  <si>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</si>
  <si>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</si>
  <si>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</si>
  <si>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</si>
  <si>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</si>
  <si>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</si>
  <si>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</si>
  <si>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</si>
  <si>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</si>
  <si>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</si>
  <si>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</si>
  <si>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</si>
  <si>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</si>
  <si>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</si>
  <si>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</si>
  <si>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</si>
  <si>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</si>
  <si>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</si>
  <si>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</si>
  <si>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</si>
  <si>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</si>
  <si>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</si>
  <si>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</si>
  <si>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</si>
  <si>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</si>
  <si>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</si>
  <si>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</si>
  <si>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</si>
  <si>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</si>
  <si>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</si>
  <si>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</si>
  <si>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</si>
  <si>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</si>
  <si>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</si>
  <si>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</si>
  <si>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</si>
  <si>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</si>
  <si>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</si>
  <si>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</si>
  <si>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</si>
  <si>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</si>
  <si>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</si>
  <si>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</si>
  <si>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</si>
  <si>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</si>
  <si>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</si>
  <si>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</si>
  <si>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</si>
  <si>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</si>
  <si>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</si>
  <si>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</si>
  <si>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</si>
  <si>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</si>
  <si>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</si>
  <si>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</si>
  <si>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</si>
  <si>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</si>
  <si>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</si>
  <si>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</si>
  <si>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</si>
  <si>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</si>
  <si>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</si>
  <si>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</si>
  <si>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</si>
  <si>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</si>
  <si>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</si>
  <si>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</si>
  <si>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</si>
  <si>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</si>
  <si>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</si>
  <si>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</si>
  <si>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</si>
  <si>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</si>
  <si>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</si>
  <si>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</si>
  <si>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</si>
  <si>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</si>
  <si>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</si>
  <si>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</si>
  <si>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</si>
  <si>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</si>
  <si>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</si>
  <si>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</si>
  <si>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</si>
  <si>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</si>
  <si>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</si>
  <si>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</si>
  <si>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</si>
  <si>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</si>
  <si>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</si>
  <si>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</si>
  <si>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</si>
  <si>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</si>
  <si>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</si>
  <si>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</si>
  <si>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</si>
  <si>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</si>
  <si>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</si>
  <si>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</si>
  <si>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</si>
  <si>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</si>
  <si>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</si>
  <si>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</si>
  <si>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</si>
  <si>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</si>
  <si>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</si>
  <si>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</si>
  <si>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</si>
  <si>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</si>
  <si>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</si>
  <si>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</si>
  <si>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</si>
  <si>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</si>
  <si>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</si>
  <si>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</si>
  <si>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</si>
  <si>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</si>
  <si>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</si>
  <si>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</si>
  <si>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</si>
  <si>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</si>
  <si>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</si>
  <si>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</si>
  <si>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</si>
  <si>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</si>
  <si>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</si>
  <si>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</si>
  <si>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</si>
  <si>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</si>
  <si>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</si>
  <si>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</si>
  <si>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</si>
  <si>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</si>
  <si>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</si>
  <si>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</si>
  <si>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</si>
  <si>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</si>
  <si>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</si>
  <si>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</si>
  <si>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</si>
  <si>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</si>
  <si>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</si>
  <si>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</si>
  <si>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</si>
  <si>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</si>
  <si>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</si>
  <si>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</si>
  <si>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</si>
  <si>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</si>
  <si>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</si>
  <si>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</si>
  <si>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</si>
  <si>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</si>
  <si>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</si>
  <si>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</si>
  <si>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</si>
  <si>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</si>
  <si>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</si>
  <si>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</si>
  <si>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</si>
  <si>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</si>
  <si>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</si>
  <si>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</si>
  <si>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</si>
  <si>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</si>
  <si>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</si>
  <si>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</si>
  <si>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</si>
  <si>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</si>
  <si>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</si>
  <si>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</si>
  <si>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</si>
  <si>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</si>
  <si>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</si>
  <si>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</si>
  <si>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</si>
  <si>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</si>
  <si>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</si>
  <si>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</si>
  <si>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</si>
  <si>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</si>
  <si>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</si>
  <si>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</si>
  <si>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</si>
  <si>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</si>
  <si>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</si>
  <si>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</si>
  <si>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</si>
  <si>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</si>
  <si>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</si>
  <si>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</si>
  <si>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</si>
  <si>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</si>
  <si>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</si>
  <si>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</si>
  <si>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</si>
  <si>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</si>
  <si>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</si>
  <si>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</si>
  <si>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</si>
  <si>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</si>
  <si>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</si>
  <si>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</si>
  <si>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</si>
  <si>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</si>
  <si>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</si>
  <si>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</si>
  <si>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</si>
  <si>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</si>
  <si>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</si>
  <si>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</si>
  <si>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</si>
  <si>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</si>
  <si>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</si>
  <si>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</si>
  <si>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</si>
  <si>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</si>
  <si>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</si>
  <si>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</si>
  <si>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</si>
  <si>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</si>
  <si>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</si>
  <si>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</si>
  <si>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</si>
  <si>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</si>
  <si>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</si>
  <si>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</si>
  <si>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</si>
  <si>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</si>
  <si>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</si>
  <si>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</si>
  <si>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</si>
  <si>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</si>
  <si>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</si>
  <si>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</si>
  <si>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</si>
  <si>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</si>
  <si>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</si>
  <si>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</si>
  <si>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</si>
  <si>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</si>
  <si>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</si>
  <si>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</si>
  <si>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</si>
  <si>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</si>
  <si>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</si>
  <si>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</si>
  <si>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</si>
  <si>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</si>
  <si>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</si>
  <si>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</si>
  <si>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</si>
  <si>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</si>
  <si>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</si>
  <si>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</si>
  <si>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</si>
  <si>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</si>
  <si>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</si>
  <si>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</si>
  <si>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</si>
  <si>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</si>
  <si>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</si>
  <si>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</si>
  <si>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</si>
  <si>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</si>
  <si>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</si>
  <si>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</si>
  <si>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</si>
  <si>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</si>
  <si>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</si>
  <si>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</si>
  <si>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</si>
  <si>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</si>
  <si>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</si>
  <si>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</si>
  <si>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</si>
  <si>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</si>
  <si>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</si>
  <si>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</si>
  <si>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</si>
  <si>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</si>
  <si>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</si>
  <si>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</si>
  <si>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</si>
  <si>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</si>
  <si>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</si>
  <si>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</si>
  <si>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</si>
  <si>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</si>
  <si>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</si>
  <si>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</si>
  <si>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</si>
  <si>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</si>
  <si>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</si>
  <si>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</si>
  <si>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</si>
  <si>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</si>
  <si>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</si>
  <si>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</si>
  <si>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</si>
  <si>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</si>
  <si>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</si>
  <si>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</si>
  <si>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</si>
  <si>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</si>
  <si>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</si>
  <si>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</si>
  <si>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</si>
  <si>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</si>
  <si>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</si>
  <si>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</si>
  <si>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</si>
  <si>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</si>
  <si>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</si>
  <si>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</si>
  <si>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</si>
  <si>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</si>
  <si>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</si>
  <si>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</si>
  <si>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</si>
  <si>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</si>
  <si>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</si>
  <si>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</si>
  <si>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</si>
  <si>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</si>
  <si>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</si>
  <si>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</si>
  <si>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</si>
  <si>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</si>
  <si>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</si>
  <si>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</si>
  <si>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</si>
  <si>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</si>
  <si>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</si>
  <si>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</si>
  <si>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</si>
  <si>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</si>
  <si>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</si>
  <si>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</si>
  <si>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</si>
  <si>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</si>
  <si>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</si>
  <si>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</si>
  <si>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</si>
  <si>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</si>
  <si>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</si>
  <si>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</si>
  <si>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</si>
  <si>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</si>
  <si>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</si>
  <si>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</si>
  <si>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</si>
  <si>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</si>
  <si>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</si>
  <si>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</si>
  <si>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</si>
  <si>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</si>
  <si>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</si>
  <si>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</si>
  <si>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</si>
  <si>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</si>
  <si>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</si>
  <si>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</si>
  <si>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</si>
  <si>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</si>
  <si>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</si>
  <si>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</si>
  <si>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</si>
  <si>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</si>
  <si>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</si>
  <si>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</si>
  <si>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</si>
  <si>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</si>
  <si>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</si>
  <si>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</si>
  <si>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</si>
  <si>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</si>
  <si>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</si>
  <si>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</si>
  <si>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</si>
  <si>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</si>
  <si>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</si>
  <si>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</si>
  <si>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</si>
  <si>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</si>
  <si>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</si>
  <si>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</si>
  <si>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</si>
  <si>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</si>
  <si>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</si>
  <si>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</si>
  <si>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</si>
  <si>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</si>
  <si>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</si>
  <si>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</si>
  <si>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</si>
  <si>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</si>
  <si>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</si>
  <si>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</si>
  <si>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</si>
  <si>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</si>
  <si>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</si>
  <si>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</si>
  <si>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</si>
  <si>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</si>
  <si>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</si>
  <si>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</si>
  <si>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</si>
  <si>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</si>
  <si>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</si>
  <si>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</si>
  <si>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</si>
  <si>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</si>
  <si>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</si>
  <si>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</si>
  <si>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</si>
  <si>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</si>
  <si>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</si>
  <si>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</si>
  <si>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</si>
  <si>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</si>
  <si>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</si>
  <si>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</si>
  <si>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</si>
  <si>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</si>
  <si>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</si>
  <si>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</si>
  <si>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</si>
  <si>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</si>
  <si>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</si>
  <si>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</si>
  <si>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</si>
  <si>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</si>
  <si>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</si>
  <si>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</si>
  <si>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</si>
  <si>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</si>
  <si>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</si>
  <si>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</si>
  <si>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</si>
  <si>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</si>
  <si>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</si>
  <si>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</si>
  <si>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</si>
  <si>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</si>
  <si>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</si>
  <si>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</si>
  <si>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</si>
  <si>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</si>
  <si>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</si>
  <si>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</si>
  <si>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</si>
  <si>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</si>
  <si>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</si>
  <si>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</si>
  <si>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</si>
  <si>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</si>
  <si>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</si>
  <si>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</si>
  <si>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</si>
  <si>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</si>
  <si>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</si>
  <si>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</si>
  <si>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</si>
  <si>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</si>
  <si>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</si>
  <si>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</si>
  <si>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</si>
  <si>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</si>
  <si>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</si>
  <si>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</si>
  <si>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</si>
  <si>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</si>
  <si>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</si>
  <si>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</si>
  <si>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</si>
  <si>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</si>
  <si>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</si>
  <si>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</si>
  <si>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</si>
  <si>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</si>
  <si>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</si>
  <si>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</si>
  <si>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</si>
  <si>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</si>
  <si>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</si>
  <si>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</si>
  <si>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</si>
  <si>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</si>
  <si>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</si>
  <si>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</si>
  <si>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</si>
  <si>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</si>
  <si>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</si>
  <si>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</si>
  <si>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</si>
  <si>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</si>
  <si>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</si>
  <si>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</si>
  <si>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</si>
  <si>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</si>
  <si>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</si>
  <si>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</si>
  <si>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</si>
  <si>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</si>
  <si>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</si>
  <si>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</si>
  <si>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</si>
  <si>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</si>
  <si>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</si>
  <si>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</si>
  <si>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</si>
  <si>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</si>
  <si>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</si>
  <si>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</si>
  <si>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</si>
  <si>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</si>
  <si>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</si>
  <si>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</si>
  <si>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</si>
  <si>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</si>
  <si>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</si>
  <si>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</si>
  <si>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</si>
  <si>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</si>
  <si>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</si>
  <si>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</si>
  <si>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</si>
  <si>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</si>
  <si>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</si>
  <si>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</si>
  <si>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</si>
  <si>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</si>
  <si>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</si>
  <si>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</si>
  <si>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</si>
  <si>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</si>
  <si>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</si>
  <si>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</si>
  <si>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</si>
  <si>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</si>
  <si>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</si>
  <si>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</si>
  <si>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</si>
  <si>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</si>
  <si>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</si>
  <si>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</si>
  <si>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</si>
  <si>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</si>
  <si>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</si>
  <si>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</si>
  <si>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</si>
  <si>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</si>
  <si>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</si>
  <si>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</si>
  <si>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</si>
  <si>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</si>
  <si>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</si>
  <si>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</si>
  <si>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</si>
  <si>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</si>
  <si>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</si>
  <si>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</si>
  <si>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</si>
  <si>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</si>
  <si>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</si>
  <si>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</si>
  <si>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</si>
  <si>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</si>
  <si>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</si>
  <si>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</si>
  <si>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</si>
  <si>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</si>
  <si>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</si>
  <si>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</si>
  <si>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</si>
  <si>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</si>
  <si>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</si>
  <si>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</si>
  <si>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</si>
  <si>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</si>
  <si>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</si>
  <si>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</si>
  <si>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</si>
  <si>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</si>
  <si>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</si>
  <si>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</si>
  <si>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</si>
  <si>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</si>
  <si>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</si>
  <si>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</si>
  <si>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</si>
  <si>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</si>
  <si>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</si>
  <si>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</si>
  <si>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</si>
  <si>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</si>
  <si>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</si>
  <si>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</si>
  <si>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</si>
  <si>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</si>
  <si>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</si>
  <si>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</si>
  <si>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</si>
  <si>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</si>
  <si>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</si>
  <si>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</si>
  <si>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</si>
  <si>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</si>
  <si>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</si>
  <si>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</si>
  <si>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</si>
  <si>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</si>
  <si>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</si>
  <si>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</si>
  <si>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</si>
  <si>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</si>
  <si>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</si>
  <si>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</si>
  <si>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</si>
  <si>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</si>
  <si>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</si>
  <si>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</si>
  <si>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</si>
  <si>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</si>
  <si>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</si>
  <si>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</si>
  <si>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</si>
  <si>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</si>
  <si>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</si>
  <si>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</si>
  <si>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</si>
  <si>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</si>
  <si>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</si>
  <si>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</si>
  <si>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</si>
  <si>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</si>
  <si>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</si>
  <si>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</si>
  <si>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</si>
  <si>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</si>
  <si>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</si>
  <si>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</si>
  <si>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</si>
  <si>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</si>
  <si>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</si>
  <si>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</si>
  <si>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</si>
  <si>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</si>
  <si>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</si>
  <si>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</si>
  <si>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</si>
  <si>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</si>
  <si>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</si>
  <si>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</si>
  <si>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</si>
  <si>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</si>
  <si>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</si>
  <si>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</si>
  <si>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</si>
  <si>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</si>
  <si>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</si>
  <si>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</si>
  <si>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</si>
  <si>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</si>
  <si>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</si>
  <si>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</si>
  <si>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</si>
  <si>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</si>
  <si>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</si>
  <si>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</si>
  <si>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</si>
  <si>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</si>
  <si>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</si>
  <si>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</si>
  <si>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</si>
  <si>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</si>
  <si>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</si>
  <si>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</si>
  <si>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</si>
  <si>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</si>
  <si>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</si>
  <si>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</si>
  <si>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</si>
  <si>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</si>
  <si>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</si>
  <si>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</si>
  <si>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</si>
  <si>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</si>
  <si>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</si>
  <si>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</si>
  <si>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</si>
  <si>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</si>
  <si>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</si>
  <si>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</si>
  <si>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</si>
  <si>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</si>
  <si>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</si>
  <si>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</si>
  <si>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</si>
  <si>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</si>
  <si>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</si>
  <si>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</si>
  <si>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</si>
  <si>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</si>
  <si>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</si>
  <si>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</si>
  <si>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</si>
  <si>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</si>
  <si>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</si>
  <si>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</si>
  <si>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</si>
  <si>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</si>
  <si>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</si>
  <si>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</si>
  <si>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</si>
  <si>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</si>
  <si>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</si>
  <si>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</si>
  <si>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</si>
  <si>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</si>
  <si>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</si>
  <si>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</si>
  <si>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</si>
  <si>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</si>
  <si>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</si>
  <si>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</si>
  <si>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</si>
  <si>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</si>
  <si>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</si>
  <si>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</si>
  <si>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</si>
  <si>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</si>
  <si>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</si>
  <si>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</si>
  <si>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</si>
  <si>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</si>
  <si>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</si>
  <si>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</si>
  <si>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</si>
  <si>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</si>
  <si>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</si>
  <si>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</si>
  <si>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</si>
  <si>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</si>
  <si>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</si>
  <si>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</si>
  <si>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</si>
  <si>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</si>
  <si>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</si>
  <si>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</si>
  <si>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</si>
  <si>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</si>
  <si>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</si>
  <si>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</si>
  <si>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</si>
  <si>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</si>
  <si>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</si>
  <si>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</si>
  <si>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</si>
  <si>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</si>
  <si>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</si>
  <si>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</si>
  <si>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</si>
  <si>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</si>
  <si>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</si>
  <si>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</si>
  <si>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</si>
  <si>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</si>
  <si>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</si>
  <si>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</si>
  <si>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</si>
  <si>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</si>
  <si>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</si>
  <si>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</si>
  <si>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</si>
  <si>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</si>
  <si>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</si>
  <si>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</si>
  <si>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</si>
  <si>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</si>
  <si>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</si>
  <si>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</si>
  <si>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</si>
  <si>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</si>
  <si>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</si>
  <si>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</si>
  <si>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</si>
  <si>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</si>
  <si>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</si>
  <si>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</si>
  <si>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</si>
  <si>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</si>
  <si>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</si>
  <si>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</si>
  <si>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</si>
  <si>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</si>
  <si>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</si>
  <si>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</si>
  <si>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</si>
  <si>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</si>
  <si>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</si>
  <si>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</si>
  <si>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</si>
  <si>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</si>
  <si>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</si>
  <si>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</si>
  <si>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</si>
  <si>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</si>
  <si>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</si>
  <si>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</si>
  <si>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</si>
  <si>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</si>
  <si>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</si>
  <si>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</si>
  <si>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</si>
  <si>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</si>
  <si>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</si>
  <si>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</si>
  <si>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</si>
  <si>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</si>
  <si>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</si>
  <si>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</si>
  <si>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</si>
  <si>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</si>
  <si>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</si>
  <si>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</si>
  <si>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</si>
  <si>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</si>
  <si>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</si>
  <si>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</si>
  <si>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</si>
  <si>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</si>
  <si>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</si>
  <si>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</si>
  <si>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</si>
  <si>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</si>
  <si>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</si>
  <si>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</si>
  <si>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</si>
  <si>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</si>
  <si>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</si>
  <si>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</si>
  <si>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</si>
  <si>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</si>
  <si>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</si>
  <si>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</si>
  <si>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</si>
  <si>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</si>
  <si>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</si>
  <si>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</si>
  <si>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</si>
  <si>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</si>
  <si>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</si>
  <si>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</si>
  <si>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</si>
  <si>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</si>
  <si>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</si>
  <si>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</si>
  <si>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</si>
  <si>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</si>
  <si>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</si>
  <si>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</si>
  <si>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</si>
  <si>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</si>
  <si>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</si>
  <si>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</si>
  <si>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</si>
  <si>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</si>
  <si>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</si>
  <si>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</si>
  <si>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</si>
  <si>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</si>
  <si>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</si>
  <si>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</si>
  <si>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</si>
  <si>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</si>
  <si>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</si>
  <si>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</si>
  <si>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</si>
  <si>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</si>
  <si>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</si>
  <si>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</si>
  <si>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</si>
  <si>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</si>
  <si>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</si>
  <si>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</si>
  <si>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</si>
  <si>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</si>
  <si>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</si>
  <si>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</si>
  <si>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</si>
  <si>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</si>
  <si>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</si>
  <si>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</si>
  <si>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</si>
  <si>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</si>
  <si>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</si>
  <si>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</si>
  <si>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</si>
  <si>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</si>
  <si>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</si>
  <si>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</si>
  <si>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</si>
  <si>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</si>
  <si>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</si>
  <si>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</si>
  <si>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</si>
  <si>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</si>
  <si>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</si>
  <si>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</si>
  <si>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</si>
  <si>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</si>
  <si>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</si>
  <si>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</si>
  <si>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</si>
  <si>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</si>
  <si>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</si>
  <si>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</si>
  <si>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</si>
  <si>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</si>
  <si>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</si>
  <si>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</si>
  <si>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</si>
  <si>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</si>
  <si>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</si>
  <si>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</si>
  <si>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</si>
  <si>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</si>
  <si>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</si>
  <si>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</si>
  <si>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</si>
  <si>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</si>
  <si>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</si>
  <si>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</si>
  <si>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</si>
  <si>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</si>
  <si>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</si>
  <si>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</si>
  <si>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</si>
  <si>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</si>
  <si>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</si>
  <si>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</si>
  <si>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</si>
  <si>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</si>
  <si>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</si>
  <si>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</si>
  <si>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</si>
  <si>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</si>
  <si>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</si>
  <si>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</si>
  <si>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</si>
  <si>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</si>
  <si>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</si>
  <si>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</si>
  <si>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</si>
  <si>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</si>
  <si>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</si>
  <si>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</si>
  <si>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</si>
  <si>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</si>
  <si>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</si>
  <si>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</si>
  <si>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</si>
  <si>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</si>
  <si>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</si>
  <si>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</si>
  <si>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</si>
  <si>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</si>
  <si>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</si>
  <si>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</si>
  <si>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</si>
  <si>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</si>
  <si>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</si>
  <si>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</si>
  <si>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</si>
  <si>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</si>
  <si>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</si>
  <si>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</si>
  <si>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</si>
  <si>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</si>
  <si>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</si>
  <si>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</si>
  <si>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</si>
  <si>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</si>
  <si>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</si>
  <si>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</si>
  <si>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</si>
  <si>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</si>
  <si>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</si>
  <si>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</si>
  <si>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</si>
  <si>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</si>
  <si>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</si>
  <si>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</si>
  <si>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</si>
  <si>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</si>
  <si>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</si>
  <si>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</si>
  <si>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</si>
  <si>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</si>
  <si>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</si>
  <si>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</si>
  <si>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</si>
  <si>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</si>
  <si>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</si>
  <si>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</si>
  <si>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</si>
  <si>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</si>
  <si>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</si>
  <si>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</si>
  <si>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</si>
  <si>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</si>
  <si>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</si>
  <si>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</si>
  <si>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</si>
  <si>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</si>
  <si>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</si>
  <si>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</si>
  <si>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</si>
  <si>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</si>
  <si>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</si>
  <si>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</si>
  <si>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</si>
  <si>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</si>
  <si>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</si>
  <si>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</si>
  <si>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</si>
  <si>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</si>
  <si>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</si>
  <si>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</si>
  <si>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</si>
  <si>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</si>
  <si>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</si>
  <si>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</si>
  <si>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</si>
  <si>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</si>
  <si>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</si>
  <si>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</si>
  <si>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</si>
  <si>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</si>
  <si>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</si>
  <si>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</si>
  <si>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</si>
  <si>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</si>
  <si>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</si>
  <si>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</si>
  <si>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</si>
  <si>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</si>
  <si>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</si>
  <si>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</si>
  <si>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</si>
  <si>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</si>
  <si>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</si>
  <si>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</si>
  <si>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</si>
  <si>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</si>
  <si>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</si>
  <si>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</si>
  <si>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</si>
  <si>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</si>
  <si>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</si>
  <si>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</si>
  <si>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</si>
  <si>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</si>
  <si>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</si>
  <si>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</si>
  <si>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</si>
  <si>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</si>
  <si>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</si>
  <si>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</si>
  <si>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</si>
  <si>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</si>
  <si>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</si>
  <si>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</si>
  <si>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</si>
  <si>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</si>
  <si>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</si>
  <si>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</si>
  <si>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</si>
  <si>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</si>
  <si>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</si>
  <si>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</si>
  <si>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</si>
  <si>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</si>
  <si>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</si>
  <si>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</si>
  <si>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</si>
  <si>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</si>
  <si>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</si>
  <si>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</si>
  <si>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</si>
  <si>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</si>
  <si>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</si>
  <si>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</si>
  <si>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</si>
  <si>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</si>
  <si>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</si>
  <si>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</si>
  <si>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</si>
  <si>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</si>
  <si>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</si>
  <si>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</si>
  <si>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</si>
  <si>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</si>
  <si>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</si>
  <si>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</si>
  <si>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</si>
  <si>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</si>
  <si>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</si>
  <si>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</si>
  <si>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</si>
  <si>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</si>
  <si>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</si>
  <si>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</si>
  <si>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</si>
  <si>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</si>
  <si>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</si>
  <si>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</si>
  <si>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</si>
  <si>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</si>
  <si>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</si>
  <si>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</si>
  <si>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</si>
  <si>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</si>
  <si>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</si>
  <si>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</si>
  <si>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</si>
  <si>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</si>
  <si>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</si>
  <si>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</si>
  <si>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</si>
  <si>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</si>
  <si>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</si>
  <si>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</si>
  <si>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</si>
  <si>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</si>
  <si>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</si>
  <si>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</si>
  <si>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</si>
  <si>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</si>
  <si>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</si>
  <si>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</si>
  <si>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</si>
  <si>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</si>
  <si>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</si>
  <si>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</si>
  <si>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</si>
  <si>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</si>
  <si>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</si>
  <si>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</si>
  <si>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</si>
  <si>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</si>
  <si>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</si>
  <si>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</si>
  <si>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</si>
  <si>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</si>
  <si>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</si>
  <si>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</si>
  <si>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</si>
  <si>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</si>
  <si>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</si>
  <si>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</si>
  <si>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</si>
  <si>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</si>
  <si>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</si>
  <si>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</si>
  <si>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</si>
  <si>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</si>
  <si>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</si>
  <si>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</si>
  <si>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</si>
  <si>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</si>
  <si>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</si>
  <si>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</si>
  <si>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</si>
  <si>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</si>
  <si>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</si>
  <si>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</si>
  <si>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</si>
  <si>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</si>
  <si>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</si>
  <si>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</si>
  <si>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</si>
  <si>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</si>
  <si>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</si>
  <si>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</si>
  <si>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</si>
  <si>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</si>
  <si>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</si>
  <si>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</si>
  <si>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</si>
  <si>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</si>
  <si>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</si>
  <si>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</si>
  <si>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</si>
  <si>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</si>
  <si>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</si>
  <si>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</si>
  <si>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</si>
  <si>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</si>
  <si>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</si>
  <si>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</si>
  <si>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</si>
  <si>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</si>
  <si>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</si>
  <si>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</si>
  <si>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</si>
  <si>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</si>
  <si>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</si>
  <si>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</si>
  <si>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</si>
  <si>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</si>
  <si>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</si>
  <si>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</si>
  <si>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</si>
  <si>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</si>
  <si>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</si>
  <si>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</si>
  <si>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</si>
  <si>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</si>
  <si>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</si>
  <si>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</si>
  <si>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</si>
  <si>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</si>
  <si>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</si>
  <si>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</si>
  <si>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</si>
  <si>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</si>
  <si>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</si>
  <si>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</si>
  <si>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</si>
  <si>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</si>
  <si>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</si>
  <si>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</si>
  <si>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</si>
  <si>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</si>
  <si>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</si>
  <si>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</si>
  <si>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</si>
  <si>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</si>
  <si>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</si>
  <si>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</si>
  <si>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</si>
  <si>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</si>
  <si>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</si>
  <si>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</si>
  <si>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</si>
  <si>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</si>
  <si>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</si>
  <si>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</si>
  <si>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</si>
  <si>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</si>
  <si>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</si>
  <si>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</si>
  <si>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</si>
  <si>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</si>
  <si>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</si>
  <si>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</si>
  <si>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</si>
  <si>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</si>
  <si>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</si>
  <si>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</si>
  <si>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</si>
  <si>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</si>
  <si>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</si>
  <si>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</si>
  <si>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</si>
  <si>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</si>
  <si>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</si>
  <si>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</si>
  <si>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</si>
  <si>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</si>
  <si>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</si>
  <si>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</si>
  <si>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</si>
  <si>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</si>
  <si>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</si>
  <si>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</si>
  <si>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</si>
  <si>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</si>
  <si>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</si>
  <si>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</si>
  <si>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</si>
  <si>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</si>
  <si>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</si>
  <si>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</si>
  <si>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</si>
  <si>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</si>
  <si>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</si>
  <si>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</si>
  <si>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</si>
  <si>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</si>
  <si>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</si>
  <si>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</si>
  <si>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</si>
  <si>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</si>
  <si>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</si>
  <si>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</si>
  <si>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</si>
  <si>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</si>
  <si>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</si>
  <si>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</si>
  <si>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</si>
  <si>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</si>
  <si>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</si>
  <si>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</si>
  <si>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</si>
  <si>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</si>
  <si>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</si>
  <si>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</si>
  <si>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</si>
  <si>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</si>
  <si>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</si>
  <si>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</si>
  <si>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</si>
  <si>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</si>
  <si>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</si>
  <si>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</si>
  <si>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</si>
  <si>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</si>
  <si>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</si>
  <si>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</si>
  <si>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</si>
  <si>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</si>
  <si>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</si>
  <si>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</si>
  <si>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</si>
  <si>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</si>
  <si>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</si>
  <si>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</si>
  <si>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</si>
  <si>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</si>
  <si>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</si>
  <si>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</si>
  <si>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</si>
  <si>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</si>
  <si>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</si>
  <si>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</si>
  <si>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</si>
  <si>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</si>
  <si>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</si>
  <si>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</si>
  <si>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</si>
  <si>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</si>
  <si>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</si>
  <si>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</si>
  <si>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</si>
  <si>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</si>
  <si>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</si>
  <si>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</si>
  <si>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</si>
  <si>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</si>
  <si>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</si>
  <si>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</si>
  <si>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</si>
  <si>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</si>
  <si>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</si>
  <si>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</si>
  <si>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</si>
  <si>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</si>
  <si>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</si>
  <si>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</si>
  <si>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</si>
  <si>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</si>
  <si>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</si>
  <si>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</si>
  <si>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</si>
  <si>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</si>
  <si>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</si>
  <si>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</si>
  <si>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</si>
  <si>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</si>
  <si>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</si>
  <si>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</si>
  <si>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</si>
  <si>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</si>
  <si>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</si>
  <si>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</si>
  <si>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</si>
  <si>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</si>
  <si>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</si>
  <si>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</si>
  <si>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</si>
  <si>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</si>
  <si>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</si>
  <si>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</si>
  <si>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</si>
  <si>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</si>
  <si>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</si>
  <si>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</si>
  <si>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</si>
  <si>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</si>
  <si>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</si>
  <si>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</si>
  <si>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</si>
  <si>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</si>
  <si>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</si>
  <si>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</si>
  <si>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</si>
  <si>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</si>
  <si>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</si>
  <si>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</si>
  <si>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</si>
  <si>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</si>
  <si>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</si>
  <si>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</si>
  <si>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</si>
  <si>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</si>
  <si>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</si>
  <si>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</si>
  <si>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</si>
  <si>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</si>
  <si>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</si>
  <si>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</si>
  <si>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</si>
  <si>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</si>
  <si>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</si>
  <si>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</si>
  <si>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</si>
  <si>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</si>
  <si>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</si>
  <si>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</si>
  <si>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</si>
  <si>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</si>
  <si>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</si>
  <si>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</si>
  <si>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</si>
  <si>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</si>
  <si>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</si>
  <si>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</si>
  <si>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</si>
  <si>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</si>
  <si>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</si>
  <si>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</si>
  <si>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</si>
  <si>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</si>
  <si>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</si>
  <si>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</si>
  <si>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</si>
  <si>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</si>
  <si>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</si>
  <si>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</si>
  <si>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</si>
  <si>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</si>
  <si>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</si>
  <si>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</si>
  <si>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</si>
  <si>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</si>
  <si>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</si>
  <si>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</si>
  <si>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</si>
  <si>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</si>
  <si>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</si>
  <si>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</si>
  <si>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</si>
  <si>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</si>
  <si>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</si>
  <si>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</si>
  <si>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</si>
  <si>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</si>
  <si>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</si>
  <si>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</si>
  <si>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</si>
  <si>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</si>
  <si>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</si>
  <si>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</si>
  <si>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</si>
  <si>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</si>
  <si>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</si>
  <si>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</si>
  <si>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</si>
  <si>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</si>
  <si>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</si>
  <si>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</si>
  <si>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</si>
  <si>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</si>
  <si>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</si>
  <si>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</si>
  <si>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</si>
  <si>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</si>
  <si>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</si>
  <si>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</si>
  <si>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</si>
  <si>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</si>
  <si>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</si>
  <si>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</si>
  <si>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</si>
  <si>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</si>
  <si>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</si>
  <si>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</si>
  <si>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</si>
  <si>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</si>
  <si>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</si>
  <si>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</si>
  <si>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</si>
  <si>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</si>
  <si>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</si>
  <si>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</si>
  <si>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</si>
  <si>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</si>
  <si>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</si>
  <si>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</si>
  <si>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</si>
  <si>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</si>
  <si>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</si>
  <si>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</si>
  <si>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</si>
  <si>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</si>
  <si>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</si>
  <si>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</si>
  <si>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</si>
  <si>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</si>
  <si>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</si>
  <si>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</si>
  <si>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</si>
  <si>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</si>
  <si>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</si>
  <si>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</si>
  <si>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</si>
  <si>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</si>
  <si>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</si>
  <si>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</si>
  <si>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</si>
  <si>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</si>
  <si>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</si>
  <si>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</si>
  <si>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</si>
  <si>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</si>
  <si>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</si>
  <si>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</si>
  <si>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</si>
  <si>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</si>
  <si>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</si>
  <si>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</si>
  <si>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</si>
  <si>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</si>
  <si>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</si>
  <si>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</si>
  <si>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</si>
  <si>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</si>
  <si>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</si>
  <si>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</si>
  <si>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</si>
  <si>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</si>
  <si>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</si>
  <si>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</si>
  <si>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</si>
  <si>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</si>
  <si>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</si>
  <si>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</si>
  <si>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</si>
  <si>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</si>
  <si>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</si>
  <si>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</si>
  <si>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</si>
  <si>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</si>
  <si>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</si>
  <si>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</si>
  <si>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</si>
  <si>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</si>
  <si>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</si>
  <si>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</si>
  <si>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</si>
  <si>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</si>
  <si>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</si>
  <si>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</si>
  <si>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</si>
  <si>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</si>
  <si>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</si>
  <si>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</si>
  <si>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</si>
  <si>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</si>
  <si>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</si>
  <si>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</si>
  <si>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</si>
  <si>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</si>
  <si>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</si>
  <si>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</si>
  <si>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</si>
  <si>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</si>
  <si>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</si>
  <si>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</si>
  <si>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</si>
  <si>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</si>
  <si>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</si>
  <si>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</si>
  <si>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</si>
  <si>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</si>
  <si>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</si>
  <si>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</si>
  <si>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</si>
  <si>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</si>
  <si>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</si>
  <si>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</si>
  <si>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</si>
  <si>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</si>
  <si>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</si>
  <si>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</si>
  <si>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</si>
  <si>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</si>
  <si>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</si>
  <si>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</si>
  <si>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</si>
  <si>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</si>
  <si>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</si>
  <si>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</si>
  <si>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</si>
  <si>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</si>
  <si>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</si>
  <si>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</si>
  <si>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</si>
  <si>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</si>
  <si>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</si>
  <si>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</si>
  <si>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</si>
  <si>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</si>
  <si>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</si>
  <si>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</si>
  <si>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</si>
  <si>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</si>
  <si>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</si>
  <si>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</si>
  <si>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</si>
  <si>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</si>
  <si>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</si>
  <si>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</si>
  <si>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</si>
  <si>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</si>
  <si>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</si>
  <si>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</si>
  <si>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</si>
  <si>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</si>
  <si>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</si>
  <si>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</si>
  <si>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</si>
  <si>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</si>
  <si>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</si>
  <si>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</si>
  <si>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</si>
  <si>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</si>
  <si>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</si>
  <si>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</si>
  <si>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</si>
  <si>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</si>
  <si>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</si>
  <si>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</si>
  <si>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</si>
  <si>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</si>
  <si>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</si>
  <si>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</si>
  <si>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</si>
  <si>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</si>
  <si>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</si>
  <si>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</si>
  <si>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</si>
  <si>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</si>
  <si>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</si>
  <si>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</si>
  <si>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</si>
  <si>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</si>
  <si>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</si>
  <si>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</si>
  <si>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</si>
  <si>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</si>
  <si>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</si>
  <si>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</si>
  <si>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</si>
  <si>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</si>
  <si>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</si>
  <si>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</si>
  <si>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</si>
  <si>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</si>
  <si>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</si>
  <si>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</si>
  <si>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</si>
  <si>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</si>
  <si>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</si>
  <si>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</si>
  <si>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</si>
  <si>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</si>
  <si>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</si>
  <si>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</si>
  <si>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</si>
  <si>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</si>
  <si>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</si>
  <si>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</si>
  <si>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</si>
  <si>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</si>
  <si>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</si>
  <si>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</si>
  <si>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</si>
  <si>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</si>
  <si>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</si>
  <si>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</si>
  <si>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</si>
  <si>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</si>
  <si>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</si>
  <si>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</si>
  <si>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</si>
  <si>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</si>
  <si>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</si>
  <si>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</si>
  <si>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</si>
  <si>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</si>
  <si>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</si>
  <si>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</si>
  <si>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</si>
  <si>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</si>
  <si>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</si>
  <si>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</si>
  <si>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</si>
  <si>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</si>
  <si>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</si>
  <si>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</si>
  <si>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</si>
  <si>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</si>
  <si>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</si>
  <si>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</si>
  <si>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</si>
  <si>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</si>
  <si>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</si>
  <si>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</si>
  <si>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</si>
  <si>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</si>
  <si>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</si>
  <si>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</si>
  <si>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</si>
  <si>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</si>
  <si>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</si>
  <si>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</si>
  <si>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</si>
  <si>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</si>
  <si>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</si>
  <si>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</si>
  <si>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</si>
  <si>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</si>
  <si>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</si>
  <si>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</si>
  <si>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</si>
  <si>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</si>
  <si>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</si>
  <si>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</si>
  <si>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</si>
  <si>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</si>
  <si>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</si>
  <si>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</si>
  <si>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</si>
  <si>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</si>
  <si>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</si>
  <si>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</si>
  <si>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</si>
  <si>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</si>
  <si>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</si>
  <si>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</si>
  <si>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</si>
  <si>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</si>
  <si>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</si>
  <si>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</si>
  <si>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</si>
  <si>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</si>
  <si>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</si>
  <si>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</si>
  <si>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</si>
  <si>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</si>
  <si>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</si>
  <si>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</si>
  <si>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</si>
  <si>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</si>
  <si>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</si>
  <si>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</si>
  <si>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</si>
  <si>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</si>
  <si>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</si>
  <si>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</si>
  <si>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</si>
  <si>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</si>
  <si>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</si>
  <si>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</si>
  <si>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</si>
  <si>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</si>
  <si>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</si>
  <si>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</si>
  <si>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</si>
  <si>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</si>
  <si>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</si>
  <si>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</si>
  <si>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</si>
  <si>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</si>
  <si>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</si>
  <si>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</si>
  <si>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</si>
  <si>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</si>
  <si>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</si>
  <si>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</si>
  <si>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</si>
  <si>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</si>
  <si>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</si>
  <si>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</si>
  <si>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</si>
  <si>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</si>
  <si>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</si>
  <si>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</si>
  <si>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</si>
  <si>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</si>
  <si>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</si>
  <si>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</si>
  <si>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</si>
  <si>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</si>
  <si>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</si>
  <si>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</si>
  <si>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</si>
  <si>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</si>
  <si>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</si>
  <si>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</si>
  <si>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</si>
  <si>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</si>
  <si>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</si>
  <si>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</si>
  <si>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</si>
  <si>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</si>
  <si>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</si>
  <si>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</si>
  <si>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</si>
  <si>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</si>
  <si>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</si>
  <si>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</si>
  <si>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</si>
  <si>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</si>
  <si>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</si>
  <si>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</si>
  <si>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</si>
  <si>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</si>
  <si>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</si>
  <si>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</si>
  <si>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</si>
  <si>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</si>
  <si>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</si>
  <si>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</si>
  <si>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</si>
  <si>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</si>
  <si>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</si>
  <si>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</si>
  <si>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</si>
  <si>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</si>
  <si>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</si>
  <si>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</si>
  <si>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</si>
  <si>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</si>
  <si>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</si>
  <si>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</si>
  <si>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</si>
  <si>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</si>
  <si>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</si>
  <si>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</si>
  <si>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</si>
  <si>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</si>
  <si>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</si>
  <si>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</si>
  <si>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</si>
  <si>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</si>
  <si>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</si>
  <si>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</si>
  <si>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</si>
  <si>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</si>
  <si>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</si>
  <si>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</si>
  <si>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</si>
  <si>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</si>
  <si>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</si>
  <si>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</si>
  <si>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</si>
  <si>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</si>
  <si>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</si>
  <si>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</si>
  <si>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</si>
  <si>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</si>
  <si>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</si>
  <si>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</si>
  <si>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</si>
  <si>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</si>
  <si>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</si>
  <si>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</si>
  <si>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</si>
  <si>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</si>
  <si>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</si>
  <si>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</si>
  <si>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</si>
  <si>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</si>
  <si>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</si>
  <si>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</si>
  <si>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</si>
  <si>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</si>
  <si>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</si>
  <si>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</si>
  <si>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</si>
  <si>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</si>
  <si>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</si>
  <si>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</si>
  <si>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</si>
  <si>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</si>
  <si>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</si>
  <si>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</si>
  <si>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</si>
  <si>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</si>
  <si>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</si>
  <si>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</si>
  <si>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</si>
  <si>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</si>
  <si>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</si>
  <si>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</si>
  <si>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</si>
  <si>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</si>
  <si>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</si>
  <si>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</si>
  <si>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</si>
  <si>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</si>
  <si>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</si>
  <si>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</si>
  <si>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</si>
  <si>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</si>
  <si>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</si>
  <si>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</si>
  <si>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</si>
  <si>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</si>
  <si>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</si>
  <si>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</si>
  <si>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</si>
  <si>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</si>
  <si>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</si>
  <si>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</si>
  <si>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</si>
  <si>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</si>
  <si>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</si>
  <si>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</si>
  <si>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</si>
  <si>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</si>
  <si>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</si>
  <si>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</si>
  <si>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</si>
  <si>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</si>
  <si>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</si>
  <si>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</si>
  <si>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</si>
  <si>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</si>
  <si>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</si>
  <si>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</si>
  <si>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</si>
  <si>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</si>
  <si>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</si>
  <si>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</si>
  <si>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</si>
  <si>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</si>
  <si>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</si>
  <si>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</si>
  <si>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</si>
  <si>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</si>
  <si>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</si>
  <si>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</si>
  <si>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</si>
  <si>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</si>
  <si>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</si>
  <si>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</si>
  <si>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</si>
  <si>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</si>
  <si>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</si>
  <si>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</si>
  <si>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</si>
  <si>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</si>
  <si>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</si>
  <si>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</si>
  <si>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</si>
  <si>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</si>
  <si>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</si>
  <si>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</si>
  <si>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</si>
  <si>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</si>
  <si>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</si>
  <si>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</si>
  <si>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</si>
  <si>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</si>
  <si>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</si>
  <si>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</si>
  <si>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</si>
  <si>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</si>
  <si>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</si>
  <si>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</si>
  <si>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</si>
  <si>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</si>
  <si>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</si>
  <si>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</si>
  <si>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</si>
  <si>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</si>
  <si>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</si>
  <si>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</si>
  <si>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</si>
  <si>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</si>
  <si>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</si>
  <si>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</si>
  <si>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</si>
  <si>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</si>
  <si>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</si>
  <si>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</si>
  <si>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</si>
  <si>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</si>
  <si>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</si>
  <si>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</si>
  <si>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</si>
  <si>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</si>
  <si>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</si>
  <si>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</si>
  <si>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</si>
  <si>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</si>
  <si>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</si>
  <si>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</si>
  <si>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</si>
  <si>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</si>
  <si>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</si>
  <si>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</si>
  <si>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</si>
  <si>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</si>
  <si>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</si>
  <si>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</si>
  <si>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</si>
  <si>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</si>
  <si>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</si>
  <si>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</si>
  <si>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</si>
  <si>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</si>
  <si>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</si>
  <si>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</si>
  <si>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</si>
  <si>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</si>
  <si>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</si>
  <si>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</si>
  <si>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</si>
  <si>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</si>
  <si>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</si>
  <si>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</si>
  <si>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</si>
  <si>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</si>
  <si>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</si>
  <si>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</si>
  <si>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</si>
  <si>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</si>
  <si>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</si>
  <si>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</si>
  <si>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</si>
  <si>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</si>
  <si>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</si>
  <si>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</si>
  <si>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</si>
  <si>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</si>
  <si>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</si>
  <si>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</si>
  <si>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</si>
  <si>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</si>
  <si>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</si>
  <si>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</si>
  <si>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</si>
  <si>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</si>
  <si>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</si>
  <si>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</si>
  <si>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</si>
  <si>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</si>
  <si>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</si>
  <si>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</si>
  <si>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</si>
  <si>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</si>
  <si>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</si>
  <si>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</si>
  <si>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</si>
  <si>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</si>
  <si>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</si>
  <si>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</si>
  <si>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</si>
  <si>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</si>
  <si>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</si>
  <si>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</si>
  <si>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</si>
  <si>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</si>
  <si>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</si>
  <si>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</si>
  <si>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</si>
  <si>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</si>
  <si>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</si>
  <si>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</si>
  <si>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</si>
  <si>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</si>
  <si>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</si>
  <si>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</si>
  <si>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</si>
  <si>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</si>
  <si>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</si>
  <si>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</si>
  <si>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</si>
  <si>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</si>
  <si>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</si>
  <si>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</si>
  <si>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</si>
  <si>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</si>
  <si>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</si>
  <si>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</si>
  <si>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</si>
  <si>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</si>
  <si>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</si>
  <si>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</si>
  <si>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</si>
  <si>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</si>
  <si>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</si>
  <si>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</si>
  <si>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</si>
  <si>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</si>
  <si>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</si>
  <si>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</si>
  <si>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</si>
  <si>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</si>
  <si>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</si>
  <si>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</si>
  <si>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</si>
  <si>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</si>
  <si>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</si>
  <si>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</si>
  <si>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</si>
  <si>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</si>
  <si>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</si>
  <si>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</si>
  <si>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</si>
  <si>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</si>
  <si>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</si>
  <si>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</si>
  <si>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</si>
  <si>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</si>
  <si>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</si>
  <si>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</si>
  <si>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</si>
  <si>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</si>
  <si>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</si>
  <si>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</si>
  <si>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</si>
  <si>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</si>
  <si>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</si>
  <si>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</si>
  <si>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</si>
  <si>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</si>
  <si>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</si>
  <si>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</si>
  <si>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</si>
  <si>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</si>
  <si>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</si>
  <si>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</si>
  <si>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</si>
  <si>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</si>
  <si>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</si>
  <si>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</si>
  <si>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</si>
  <si>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</si>
  <si>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</si>
  <si>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</si>
  <si>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</si>
  <si>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</si>
  <si>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</si>
  <si>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</si>
  <si>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</si>
  <si>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</si>
  <si>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</si>
  <si>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</si>
  <si>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</si>
  <si>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</si>
  <si>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</si>
  <si>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</si>
  <si>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</si>
  <si>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</si>
  <si>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</si>
  <si>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</si>
  <si>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</si>
  <si>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</si>
  <si>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</si>
  <si>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</si>
  <si>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</si>
  <si>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</si>
  <si>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</si>
  <si>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</si>
  <si>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</si>
  <si>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</si>
  <si>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</si>
  <si>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</si>
  <si>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</si>
  <si>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</si>
  <si>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</si>
  <si>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</si>
  <si>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</si>
  <si>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</si>
  <si>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</si>
  <si>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</si>
  <si>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</si>
  <si>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</si>
  <si>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</si>
  <si>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</si>
  <si>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</si>
  <si>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</si>
  <si>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</si>
  <si>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</si>
  <si>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</si>
  <si>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</si>
  <si>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</si>
  <si>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</si>
  <si>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</si>
  <si>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</si>
  <si>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</si>
  <si>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</si>
  <si>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</si>
  <si>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</si>
  <si>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</si>
  <si>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</si>
  <si>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</si>
  <si>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</si>
  <si>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</si>
  <si>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</si>
  <si>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</si>
  <si>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</si>
  <si>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</si>
  <si>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</si>
  <si>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</si>
  <si>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</si>
  <si>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</si>
  <si>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</si>
  <si>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</si>
  <si>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</si>
  <si>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</si>
  <si>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</si>
  <si>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</si>
  <si>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</si>
  <si>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</si>
  <si>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</si>
  <si>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</si>
  <si>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</si>
  <si>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</si>
  <si>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</si>
  <si>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</si>
  <si>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</si>
  <si>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</si>
  <si>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</si>
  <si>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</si>
  <si>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</si>
  <si>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</si>
  <si>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</si>
  <si>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</si>
  <si>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</si>
  <si>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</si>
  <si>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</si>
  <si>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</si>
  <si>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</si>
  <si>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</si>
  <si>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</si>
  <si>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</si>
  <si>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</si>
  <si>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</si>
  <si>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</si>
  <si>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</si>
  <si>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</si>
  <si>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</si>
  <si>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</si>
  <si>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</si>
  <si>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</si>
  <si>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</si>
  <si>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</si>
  <si>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</si>
  <si>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</si>
  <si>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</si>
  <si>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</si>
  <si>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</si>
  <si>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</si>
  <si>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</si>
  <si>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</si>
  <si>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</si>
  <si>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</si>
  <si>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</si>
  <si>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</si>
  <si>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</si>
  <si>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</si>
  <si>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</si>
  <si>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</si>
  <si>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</si>
  <si>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</si>
  <si>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</si>
  <si>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</si>
  <si>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</si>
  <si>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</si>
  <si>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</si>
  <si>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</si>
  <si>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</si>
  <si>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</si>
  <si>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</si>
  <si>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</si>
  <si>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</si>
  <si>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</si>
  <si>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</si>
  <si>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</si>
  <si>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</si>
  <si>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</si>
  <si>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</si>
  <si>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</si>
  <si>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</si>
  <si>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</si>
  <si>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</si>
  <si>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</si>
  <si>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</si>
  <si>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</si>
  <si>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</si>
  <si>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</si>
  <si>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</si>
  <si>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</si>
  <si>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</si>
  <si>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</si>
  <si>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</si>
  <si>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</si>
  <si>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</si>
  <si>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</si>
  <si>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</si>
  <si>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</si>
  <si>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</si>
  <si>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</si>
  <si>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</si>
  <si>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</si>
  <si>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</si>
  <si>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</si>
  <si>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</si>
  <si>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</si>
  <si>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</si>
  <si>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</si>
  <si>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</si>
  <si>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</si>
  <si>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</si>
  <si>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</si>
  <si>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</si>
  <si>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</si>
  <si>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</si>
  <si>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</si>
  <si>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</si>
  <si>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</si>
  <si>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</si>
  <si>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</si>
  <si>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</si>
  <si>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</si>
  <si>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</si>
  <si>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</si>
  <si>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</si>
  <si>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</si>
  <si>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</si>
  <si>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</si>
  <si>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</si>
  <si>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</si>
  <si>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</si>
  <si>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</si>
  <si>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</si>
  <si>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</si>
  <si>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</si>
  <si>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</si>
  <si>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</si>
  <si>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</si>
  <si>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</si>
  <si>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</si>
  <si>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</si>
  <si>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</si>
  <si>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</si>
  <si>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</si>
  <si>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</si>
  <si>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</si>
  <si>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</si>
  <si>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</si>
  <si>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</si>
  <si>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</si>
  <si>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</si>
  <si>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</si>
  <si>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</si>
  <si>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</si>
  <si>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</si>
  <si>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</si>
  <si>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</si>
  <si>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</si>
  <si>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</si>
  <si>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</si>
  <si>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</si>
  <si>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</si>
  <si>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</si>
  <si>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</si>
  <si>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</si>
  <si>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</si>
  <si>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</si>
  <si>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</si>
  <si>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</si>
  <si>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</si>
  <si>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</si>
  <si>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</si>
  <si>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</si>
  <si>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</si>
  <si>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</si>
  <si>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</si>
  <si>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</si>
  <si>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</si>
  <si>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</si>
  <si>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</si>
  <si>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</si>
  <si>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</si>
  <si>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</si>
  <si>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</si>
  <si>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</si>
  <si>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</si>
  <si>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</si>
  <si>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</si>
  <si>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</si>
  <si>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</si>
  <si>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</si>
  <si>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</si>
  <si>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</si>
  <si>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</si>
  <si>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</si>
  <si>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</si>
  <si>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</si>
  <si>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</si>
  <si>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</si>
  <si>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</si>
  <si>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</si>
  <si>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</si>
  <si>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</si>
  <si>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</si>
  <si>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</si>
  <si>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</si>
  <si>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</si>
  <si>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</si>
  <si>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</si>
  <si>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</si>
  <si>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</si>
  <si>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</si>
  <si>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</si>
  <si>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</si>
  <si>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</si>
  <si>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</si>
  <si>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</si>
  <si>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</si>
  <si>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</si>
  <si>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</si>
  <si>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</si>
  <si>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</si>
  <si>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</si>
  <si>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</si>
  <si>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</si>
  <si>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</si>
  <si>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</si>
  <si>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</si>
  <si>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</si>
  <si>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</si>
  <si>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</si>
  <si>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</si>
  <si>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</si>
  <si>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</si>
  <si>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</si>
  <si>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</si>
  <si>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</si>
  <si>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</si>
  <si>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</si>
  <si>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</si>
  <si>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</si>
  <si>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</si>
  <si>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</si>
  <si>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</si>
  <si>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</si>
  <si>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</si>
  <si>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</si>
  <si>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</si>
  <si>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</si>
  <si>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</si>
  <si>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</si>
  <si>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</si>
  <si>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</si>
  <si>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</si>
  <si>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</si>
  <si>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</si>
  <si>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</si>
  <si>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</si>
  <si>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</si>
  <si>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</si>
  <si>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</si>
  <si>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</si>
  <si>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</si>
  <si>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</si>
  <si>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</si>
  <si>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</si>
  <si>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</si>
  <si>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</si>
  <si>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</si>
  <si>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</si>
  <si>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</si>
  <si>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</si>
  <si>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</si>
  <si>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</si>
  <si>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</si>
  <si>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</si>
  <si>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</si>
  <si>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</si>
  <si>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</si>
  <si>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</si>
  <si>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</si>
  <si>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</si>
  <si>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</si>
  <si>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</si>
  <si>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</si>
  <si>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</si>
  <si>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</si>
  <si>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</si>
  <si>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</si>
  <si>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</si>
  <si>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</si>
  <si>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</si>
  <si>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</si>
  <si>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</si>
  <si>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</si>
  <si>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</si>
  <si>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</si>
  <si>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</si>
  <si>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</si>
  <si>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</si>
  <si>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</si>
  <si>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</si>
  <si>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</si>
  <si>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</si>
  <si>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</si>
  <si>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</si>
  <si>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</si>
  <si>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</si>
  <si>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</si>
  <si>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</si>
  <si>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</si>
  <si>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</si>
  <si>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</si>
  <si>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</si>
  <si>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</si>
  <si>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</si>
  <si>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</si>
  <si>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</si>
  <si>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</si>
  <si>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</si>
  <si>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</si>
  <si>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</si>
  <si>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</si>
  <si>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</si>
  <si>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</si>
  <si>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</si>
  <si>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</si>
  <si>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</si>
  <si>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</si>
  <si>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</si>
  <si>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</si>
  <si>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</si>
  <si>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</si>
  <si>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</si>
  <si>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</si>
  <si>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</si>
  <si>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</si>
  <si>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</si>
  <si>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</si>
  <si>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</si>
  <si>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</si>
  <si>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</si>
  <si>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</si>
  <si>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</si>
  <si>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</si>
  <si>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</si>
  <si>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</si>
  <si>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</si>
  <si>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</si>
  <si>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</si>
  <si>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</si>
  <si>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</si>
  <si>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</si>
  <si>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</si>
  <si>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</si>
  <si>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</si>
  <si>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</si>
  <si>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</si>
  <si>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</si>
  <si>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</si>
  <si>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</si>
  <si>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</si>
  <si>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</si>
  <si>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</si>
  <si>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</si>
  <si>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</si>
  <si>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</si>
  <si>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</si>
  <si>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</si>
  <si>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</si>
  <si>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</si>
  <si>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</si>
  <si>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</si>
  <si>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</si>
  <si>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</si>
  <si>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</si>
  <si>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</si>
  <si>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</si>
  <si>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</si>
  <si>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</si>
  <si>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</si>
  <si>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</si>
  <si>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</si>
  <si>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</si>
  <si>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</si>
  <si>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</si>
  <si>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</si>
  <si>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</si>
  <si>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</si>
  <si>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</si>
  <si>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</si>
  <si>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</si>
  <si>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</si>
  <si>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</si>
  <si>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</si>
  <si>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</si>
  <si>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</si>
  <si>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</si>
  <si>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</si>
  <si>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</si>
  <si>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</si>
  <si>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</si>
  <si>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</si>
  <si>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</si>
  <si>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</si>
  <si>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</si>
  <si>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</si>
  <si>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</si>
  <si>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</si>
  <si>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</si>
  <si>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</si>
  <si>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</si>
  <si>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</si>
  <si>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</si>
  <si>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</si>
  <si>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</si>
  <si>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</si>
  <si>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</si>
  <si>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</si>
  <si>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</si>
  <si>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</si>
  <si>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</si>
  <si>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</si>
  <si>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</si>
  <si>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</si>
  <si>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</si>
  <si>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</si>
  <si>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</si>
  <si>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</si>
  <si>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</si>
  <si>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</si>
  <si>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</si>
  <si>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</si>
  <si>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</si>
  <si>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</si>
  <si>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</si>
  <si>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</si>
  <si>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</si>
  <si>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</si>
  <si>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</si>
  <si>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</si>
  <si>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</si>
  <si>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</si>
  <si>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</si>
  <si>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</si>
  <si>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</si>
  <si>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</si>
  <si>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</si>
  <si>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</si>
  <si>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</si>
  <si>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</si>
  <si>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</si>
  <si>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</si>
  <si>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</si>
  <si>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</si>
  <si>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</si>
  <si>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</si>
  <si>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</si>
  <si>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</si>
  <si>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</si>
  <si>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</si>
  <si>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</si>
  <si>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</si>
  <si>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</si>
  <si>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</si>
  <si>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</si>
  <si>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</si>
  <si>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</si>
  <si>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</si>
  <si>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</si>
  <si>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</si>
  <si>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</si>
  <si>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</si>
  <si>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</si>
  <si>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</si>
  <si>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</si>
  <si>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</si>
  <si>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</si>
  <si>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</si>
  <si>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</si>
  <si>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</si>
  <si>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</si>
  <si>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</si>
  <si>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</si>
  <si>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</si>
  <si>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</si>
  <si>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</si>
  <si>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</si>
  <si>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</si>
  <si>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</si>
  <si>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</si>
  <si>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</si>
  <si>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</si>
  <si>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</si>
  <si>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</si>
  <si>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</si>
  <si>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</si>
  <si>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</si>
  <si>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</si>
  <si>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</si>
  <si>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</si>
  <si>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</si>
  <si>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</si>
  <si>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</si>
  <si>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</si>
  <si>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</si>
  <si>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</si>
  <si>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</si>
  <si>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</si>
  <si>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</si>
  <si>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</si>
  <si>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</si>
  <si>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</si>
  <si>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</si>
  <si>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</si>
  <si>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</si>
  <si>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</si>
  <si>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</si>
  <si>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</si>
  <si>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</si>
  <si>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</si>
  <si>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</si>
  <si>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</si>
  <si>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</si>
  <si>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</si>
  <si>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</si>
  <si>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</si>
  <si>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</si>
  <si>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</si>
  <si>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</si>
  <si>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</si>
  <si>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</si>
  <si>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</si>
  <si>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</si>
  <si>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</si>
  <si>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</si>
  <si>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</si>
  <si>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</si>
  <si>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</si>
  <si>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</si>
  <si>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</si>
  <si>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</si>
  <si>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</si>
  <si>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</si>
  <si>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</si>
  <si>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</si>
  <si>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</si>
  <si>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</si>
  <si>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</si>
  <si>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</si>
  <si>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</si>
  <si>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</si>
  <si>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</si>
  <si>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</si>
  <si>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</si>
  <si>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</si>
  <si>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</si>
  <si>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</si>
  <si>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</si>
  <si>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</si>
  <si>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</si>
  <si>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</si>
  <si>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</si>
  <si>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</si>
  <si>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</si>
  <si>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</si>
  <si>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</si>
  <si>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</si>
  <si>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</si>
  <si>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</si>
  <si>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</si>
  <si>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</si>
  <si>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</si>
  <si>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</si>
  <si>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</si>
  <si>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</si>
  <si>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</si>
  <si>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</si>
  <si>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</si>
  <si>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</si>
  <si>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</si>
  <si>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</si>
  <si>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</si>
  <si>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</si>
  <si>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</si>
  <si>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</si>
  <si>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</si>
  <si>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</si>
  <si>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</si>
  <si>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</si>
  <si>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</si>
  <si>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</si>
  <si>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</si>
  <si>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</si>
  <si>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</si>
  <si>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</si>
  <si>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</si>
  <si>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</si>
  <si>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</si>
  <si>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</si>
  <si>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</si>
  <si>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</si>
  <si>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</si>
  <si>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</si>
  <si>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</si>
  <si>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</si>
  <si>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</si>
  <si>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</si>
  <si>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</si>
  <si>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</si>
  <si>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</si>
  <si>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</si>
  <si>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</si>
  <si>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</si>
  <si>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</si>
  <si>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</si>
  <si>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</si>
  <si>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</si>
  <si>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</si>
  <si>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</si>
  <si>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</si>
  <si>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</si>
  <si>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</si>
  <si>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</si>
  <si>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</si>
  <si>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</si>
  <si>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</si>
  <si>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</si>
  <si>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</si>
  <si>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</si>
  <si>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</si>
  <si>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</si>
  <si>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</si>
  <si>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</si>
  <si>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</si>
  <si>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</si>
  <si>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</si>
  <si>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</si>
  <si>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</si>
  <si>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</si>
  <si>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</si>
  <si>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</si>
  <si>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</si>
  <si>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</si>
  <si>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</si>
  <si>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</si>
  <si>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</si>
  <si>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</si>
  <si>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</si>
  <si>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</si>
  <si>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</si>
  <si>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</si>
  <si>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</si>
  <si>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</si>
  <si>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</si>
  <si>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</si>
  <si>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</si>
  <si>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</si>
  <si>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</si>
  <si>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</si>
  <si>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</si>
  <si>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</si>
  <si>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</si>
  <si>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</si>
  <si>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</si>
  <si>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</si>
  <si>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</si>
  <si>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</si>
  <si>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</si>
  <si>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</si>
  <si>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</si>
  <si>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</si>
  <si>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</si>
  <si>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</si>
  <si>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</si>
  <si>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</si>
  <si>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</si>
  <si>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</si>
  <si>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</si>
  <si>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</si>
  <si>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</si>
  <si>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</si>
  <si>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</si>
  <si>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</si>
  <si>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</si>
  <si>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</si>
  <si>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</si>
  <si>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</si>
  <si>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</si>
  <si>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</si>
  <si>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</si>
  <si>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</si>
  <si>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</si>
  <si>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</si>
  <si>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</si>
  <si>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</si>
  <si>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</si>
  <si>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</si>
  <si>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</si>
  <si>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</si>
  <si>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</si>
  <si>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</si>
  <si>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</si>
  <si>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</si>
  <si>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</si>
  <si>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</si>
  <si>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</si>
  <si>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</si>
  <si>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</si>
  <si>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</si>
  <si>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</si>
  <si>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</si>
  <si>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</si>
  <si>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</si>
  <si>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</si>
  <si>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</si>
  <si>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</si>
  <si>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</si>
  <si>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</si>
  <si>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</si>
  <si>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</si>
  <si>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</si>
  <si>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</si>
  <si>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</si>
  <si>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</si>
  <si>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</si>
  <si>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</si>
  <si>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</si>
  <si>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</si>
  <si>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</si>
  <si>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</si>
  <si>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</si>
  <si>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</si>
  <si>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</si>
  <si>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</si>
  <si>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</si>
  <si>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</si>
  <si>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</si>
  <si>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</si>
  <si>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</si>
  <si>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</si>
  <si>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</si>
  <si>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</si>
  <si>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</si>
  <si>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</si>
  <si>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</si>
  <si>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</si>
  <si>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</si>
  <si>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</si>
  <si>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</si>
  <si>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</si>
  <si>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</si>
  <si>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</si>
  <si>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</si>
  <si>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</si>
  <si>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</si>
  <si>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</si>
  <si>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</si>
  <si>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</si>
  <si>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</si>
  <si>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</si>
  <si>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</si>
  <si>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</si>
  <si>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</si>
  <si>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</si>
  <si>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</si>
  <si>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</si>
  <si>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</si>
  <si>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</si>
  <si>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</si>
  <si>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</si>
  <si>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</si>
  <si>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</si>
  <si>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</si>
  <si>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</si>
  <si>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</si>
  <si>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</si>
  <si>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</si>
  <si>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</si>
  <si>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</si>
  <si>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</si>
  <si>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</si>
  <si>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</si>
  <si>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</si>
  <si>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</si>
  <si>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</si>
  <si>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</si>
  <si>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</si>
  <si>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</si>
  <si>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</si>
  <si>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</si>
  <si>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</si>
  <si>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</si>
  <si>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</si>
  <si>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</si>
  <si>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</si>
  <si>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</si>
  <si>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</si>
  <si>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</si>
  <si>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</si>
  <si>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</si>
  <si>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</si>
  <si>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</si>
  <si>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</si>
  <si>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</si>
  <si>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</si>
  <si>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</si>
  <si>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</si>
  <si>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</si>
  <si>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</si>
  <si>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</si>
  <si>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</si>
  <si>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</si>
  <si>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</si>
  <si>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</si>
  <si>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</si>
  <si>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</si>
  <si>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</si>
  <si>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</si>
  <si>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</si>
  <si>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</si>
  <si>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</si>
  <si>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</si>
  <si>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</si>
  <si>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</si>
  <si>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</si>
  <si>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</si>
  <si>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</si>
  <si>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</si>
  <si>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</si>
  <si>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</si>
  <si>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</si>
  <si>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</si>
  <si>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</si>
  <si>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</si>
  <si>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</si>
  <si>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</si>
  <si>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</si>
  <si>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</si>
  <si>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</si>
  <si>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</si>
  <si>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</si>
  <si>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</si>
  <si>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</si>
  <si>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</si>
  <si>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</si>
  <si>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</si>
  <si>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</si>
  <si>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</si>
  <si>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</si>
  <si>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</si>
  <si>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</si>
  <si>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</si>
  <si>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</si>
  <si>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</si>
  <si>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</si>
  <si>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</si>
  <si>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</si>
  <si>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</si>
  <si>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</si>
  <si>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</si>
  <si>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</si>
  <si>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</si>
  <si>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</si>
  <si>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</si>
  <si>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</si>
  <si>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</si>
  <si>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</si>
  <si>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</si>
  <si>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</si>
  <si>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</si>
  <si>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</si>
  <si>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</si>
  <si>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</si>
  <si>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</si>
  <si>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</si>
  <si>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</si>
  <si>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</si>
  <si>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</si>
  <si>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</si>
  <si>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</si>
  <si>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</si>
  <si>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</si>
  <si>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</si>
  <si>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</si>
  <si>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</si>
  <si>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</si>
  <si>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</si>
  <si>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</si>
  <si>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</si>
  <si>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</si>
  <si>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</si>
  <si>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</si>
  <si>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</si>
  <si>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</si>
  <si>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</si>
  <si>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</si>
  <si>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</si>
  <si>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</si>
  <si>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</si>
  <si>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</si>
  <si>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</si>
  <si>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</si>
  <si>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</si>
  <si>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</si>
  <si>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</si>
  <si>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</si>
  <si>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</si>
  <si>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</si>
  <si>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</si>
  <si>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</si>
  <si>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</si>
  <si>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</si>
  <si>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</si>
  <si>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</si>
  <si>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</si>
  <si>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</si>
  <si>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</si>
  <si>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</si>
  <si>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</si>
  <si>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</si>
  <si>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</si>
  <si>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</si>
  <si>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</si>
  <si>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</si>
  <si>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</si>
  <si>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</si>
  <si>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</si>
  <si>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</si>
  <si>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</si>
  <si>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</si>
  <si>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</si>
  <si>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</si>
  <si>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</si>
  <si>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</si>
  <si>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</si>
  <si>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</si>
  <si>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</si>
  <si>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</si>
  <si>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</si>
  <si>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</si>
  <si>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</si>
  <si>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</si>
  <si>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</si>
  <si>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</si>
  <si>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</si>
  <si>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</si>
  <si>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</si>
  <si>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</si>
  <si>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</si>
  <si>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</si>
  <si>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</si>
  <si>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</si>
  <si>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</si>
  <si>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</si>
  <si>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</si>
  <si>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</si>
  <si>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</si>
  <si>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</si>
  <si>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</si>
  <si>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</si>
  <si>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</si>
  <si>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</si>
  <si>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</si>
  <si>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</si>
  <si>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</si>
  <si>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</si>
  <si>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</si>
  <si>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</si>
  <si>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</si>
  <si>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</si>
  <si>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</si>
  <si>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</si>
  <si>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</si>
  <si>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</si>
  <si>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</si>
  <si>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</si>
  <si>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</si>
  <si>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</si>
  <si>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</si>
  <si>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</si>
  <si>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</si>
  <si>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</si>
  <si>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</si>
  <si>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</si>
  <si>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</si>
  <si>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</si>
  <si>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</si>
  <si>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</si>
  <si>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</si>
  <si>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</si>
  <si>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</si>
  <si>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</si>
  <si>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</si>
  <si>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</si>
  <si>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</si>
  <si>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</si>
  <si>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</si>
  <si>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</si>
  <si>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</si>
  <si>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</si>
  <si>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</si>
  <si>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</si>
  <si>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</si>
  <si>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</si>
  <si>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</si>
  <si>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</si>
  <si>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</si>
  <si>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</si>
  <si>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</si>
  <si>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</si>
  <si>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</si>
  <si>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</si>
  <si>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</si>
  <si>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</si>
  <si>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</si>
  <si>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</si>
  <si>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</si>
  <si>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</si>
  <si>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</si>
  <si>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</si>
  <si>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</si>
  <si>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</si>
  <si>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</si>
  <si>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</si>
  <si>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</si>
  <si>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</si>
  <si>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</si>
  <si>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</si>
  <si>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</si>
  <si>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</si>
  <si>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</si>
  <si>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</si>
  <si>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</si>
  <si>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</si>
  <si>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</si>
  <si>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</si>
  <si>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</si>
  <si>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</si>
  <si>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</si>
  <si>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</si>
  <si>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</si>
  <si>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</si>
  <si>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</si>
  <si>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</si>
  <si>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</si>
  <si>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</si>
  <si>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</si>
  <si>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</si>
  <si>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</si>
  <si>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</si>
  <si>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</si>
  <si>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</si>
  <si>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</si>
  <si>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</si>
  <si>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</si>
  <si>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</si>
  <si>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</si>
  <si>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</si>
  <si>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</si>
  <si>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</si>
  <si>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</si>
  <si>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</si>
  <si>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</si>
  <si>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</si>
  <si>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</si>
  <si>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</si>
  <si>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</si>
  <si>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</si>
  <si>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</si>
  <si>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</si>
  <si>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</si>
  <si>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</si>
  <si>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</si>
  <si>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</si>
  <si>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</si>
  <si>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</si>
  <si>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</si>
  <si>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</si>
  <si>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</si>
  <si>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</si>
  <si>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</si>
  <si>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</si>
  <si>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</si>
  <si>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</si>
  <si>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</si>
  <si>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</si>
  <si>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</si>
  <si>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</si>
  <si>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</si>
  <si>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</si>
  <si>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</si>
  <si>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</si>
  <si>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</si>
  <si>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</si>
  <si>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</si>
  <si>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</si>
  <si>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</si>
  <si>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</si>
  <si>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</si>
  <si>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</si>
  <si>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</si>
  <si>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</si>
  <si>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</si>
  <si>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</si>
  <si>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</si>
  <si>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</si>
  <si>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</si>
  <si>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</si>
  <si>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</si>
  <si>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</si>
  <si>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</si>
  <si>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</si>
  <si>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</si>
  <si>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</si>
  <si>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</si>
  <si>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</si>
  <si>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</si>
  <si>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</si>
  <si>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</si>
  <si>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</si>
  <si>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</si>
  <si>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</si>
  <si>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</si>
  <si>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</si>
  <si>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</si>
  <si>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</si>
  <si>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</si>
  <si>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</si>
  <si>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</si>
  <si>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</si>
  <si>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</si>
  <si>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</si>
  <si>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</si>
  <si>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</si>
  <si>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</si>
  <si>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</si>
  <si>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</si>
  <si>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</si>
  <si>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</si>
  <si>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</si>
  <si>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</si>
  <si>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</si>
  <si>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</si>
  <si>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</si>
  <si>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</si>
  <si>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</si>
  <si>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</si>
  <si>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</si>
  <si>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</si>
  <si>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</si>
  <si>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</si>
  <si>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</si>
  <si>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</si>
  <si>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</si>
  <si>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</si>
  <si>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</si>
  <si>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</si>
  <si>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</si>
  <si>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</si>
  <si>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</si>
  <si>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</si>
  <si>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</si>
  <si>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</si>
  <si>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</si>
  <si>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</si>
  <si>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</si>
  <si>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</si>
  <si>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</si>
  <si>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</si>
  <si>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</si>
  <si>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</si>
  <si>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</si>
  <si>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</si>
  <si>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</si>
  <si>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</si>
  <si>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</si>
  <si>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</si>
  <si>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</si>
  <si>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</si>
  <si>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</si>
  <si>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</si>
  <si>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</si>
  <si>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</si>
  <si>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</si>
  <si>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</si>
  <si>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</si>
  <si>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</si>
  <si>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</si>
  <si>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</si>
  <si>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</si>
  <si>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</si>
  <si>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</si>
  <si>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</si>
  <si>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</si>
  <si>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</si>
  <si>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</si>
  <si>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</si>
  <si>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</si>
  <si>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</si>
  <si>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</si>
  <si>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</si>
  <si>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</si>
  <si>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</si>
  <si>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</si>
  <si>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</si>
  <si>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</si>
  <si>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</si>
  <si>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</si>
  <si>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</si>
  <si>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</si>
  <si>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</si>
  <si>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</si>
  <si>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</si>
  <si>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</si>
  <si>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</si>
  <si>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</si>
  <si>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</si>
  <si>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</si>
  <si>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</si>
  <si>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</si>
  <si>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</si>
  <si>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</si>
  <si>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</si>
  <si>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</si>
  <si>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</si>
  <si>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</si>
  <si>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</si>
  <si>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</si>
  <si>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</si>
  <si>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</si>
  <si>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</si>
  <si>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</si>
  <si>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</si>
  <si>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</si>
  <si>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</si>
  <si>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</si>
  <si>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</si>
  <si>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</si>
  <si>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</si>
  <si>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</si>
  <si>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</si>
  <si>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</si>
  <si>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</si>
  <si>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</si>
  <si>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</si>
  <si>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</si>
  <si>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</si>
  <si>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</si>
  <si>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</si>
  <si>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</si>
  <si>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</si>
  <si>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</si>
  <si>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</si>
  <si>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</si>
  <si>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</si>
  <si>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</si>
  <si>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</si>
  <si>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</si>
  <si>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</si>
  <si>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</si>
  <si>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</si>
  <si>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</si>
  <si>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</si>
  <si>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</si>
  <si>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</si>
  <si>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</si>
  <si>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</si>
  <si>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</si>
  <si>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</si>
  <si>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</si>
  <si>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</si>
  <si>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</si>
  <si>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</si>
  <si>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</si>
  <si>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</si>
  <si>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</si>
  <si>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</si>
  <si>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</si>
  <si>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</si>
  <si>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</si>
  <si>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</si>
  <si>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</si>
  <si>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</si>
  <si>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</si>
  <si>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</si>
  <si>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</si>
  <si>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</si>
  <si>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</si>
  <si>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</si>
  <si>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</si>
  <si>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</si>
  <si>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</si>
  <si>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</si>
  <si>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</si>
  <si>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</si>
  <si>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</si>
  <si>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</si>
  <si>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</si>
  <si>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</si>
  <si>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</si>
  <si>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</si>
  <si>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</si>
  <si>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</si>
  <si>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</si>
  <si>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</si>
  <si>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</si>
  <si>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</si>
  <si>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</si>
  <si>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</si>
  <si>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</si>
  <si>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</si>
  <si>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</si>
  <si>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</si>
  <si>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</si>
  <si>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</si>
  <si>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</si>
  <si>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</si>
  <si>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</si>
  <si>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</si>
  <si>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</si>
  <si>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</si>
  <si>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</si>
  <si>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</si>
  <si>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</si>
  <si>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</si>
  <si>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</si>
  <si>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</si>
  <si>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</si>
  <si>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</si>
  <si>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</si>
  <si>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</si>
  <si>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</si>
  <si>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</si>
  <si>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</si>
  <si>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</si>
  <si>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</si>
  <si>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</si>
  <si>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</si>
  <si>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</si>
  <si>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</si>
  <si>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</si>
  <si>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</si>
  <si>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</si>
  <si>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</si>
  <si>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</si>
  <si>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</si>
  <si>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</si>
  <si>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</si>
  <si>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</si>
  <si>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</si>
  <si>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</si>
  <si>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</si>
  <si>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</si>
  <si>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</si>
  <si>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</si>
  <si>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</si>
  <si>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</si>
  <si>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</si>
  <si>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</si>
  <si>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</si>
  <si>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</si>
  <si>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</si>
  <si>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</si>
  <si>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</si>
  <si>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</si>
  <si>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</si>
  <si>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</si>
  <si>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</si>
  <si>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</si>
  <si>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</si>
  <si>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</si>
  <si>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</si>
  <si>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</si>
  <si>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</si>
  <si>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</si>
  <si>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</si>
  <si>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</si>
  <si>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</si>
  <si>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</si>
  <si>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</si>
  <si>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</si>
  <si>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</si>
  <si>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</si>
  <si>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</si>
  <si>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</si>
  <si>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</si>
  <si>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</si>
  <si>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</si>
  <si>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</si>
  <si>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</si>
  <si>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</si>
  <si>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</si>
  <si>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</si>
  <si>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</si>
  <si>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</si>
  <si>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</si>
  <si>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</si>
  <si>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</si>
  <si>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</si>
  <si>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</si>
  <si>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</si>
  <si>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</si>
  <si>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</si>
  <si>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</si>
  <si>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</si>
  <si>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</si>
  <si>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</si>
  <si>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</si>
  <si>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</si>
  <si>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</si>
  <si>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</si>
  <si>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</si>
  <si>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</si>
  <si>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</si>
  <si>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</si>
  <si>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</si>
  <si>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</si>
  <si>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</si>
  <si>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</si>
  <si>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</si>
  <si>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</si>
  <si>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</si>
  <si>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</si>
  <si>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</si>
  <si>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</si>
  <si>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</si>
  <si>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</si>
  <si>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</si>
  <si>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</si>
  <si>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</si>
  <si>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</si>
  <si>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</si>
  <si>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</si>
  <si>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</si>
  <si>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</si>
  <si>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</si>
  <si>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</si>
  <si>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</si>
  <si>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</si>
  <si>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</si>
  <si>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</si>
  <si>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</si>
  <si>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</si>
  <si>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</si>
  <si>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</si>
  <si>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</si>
  <si>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</si>
  <si>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</si>
  <si>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</si>
  <si>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</si>
  <si>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</si>
  <si>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</si>
  <si>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</si>
  <si>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</si>
  <si>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</si>
  <si>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</si>
  <si>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</si>
  <si>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</si>
  <si>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</si>
  <si>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</si>
  <si>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</si>
  <si>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</si>
  <si>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</si>
  <si>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</si>
  <si>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</si>
  <si>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</si>
  <si>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</si>
  <si>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</si>
  <si>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</si>
  <si>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</si>
  <si>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</si>
  <si>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</si>
  <si>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</si>
  <si>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</si>
  <si>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</si>
  <si>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</si>
  <si>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</si>
  <si>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</si>
  <si>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</si>
  <si>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</si>
  <si>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</si>
  <si>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</si>
  <si>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</si>
  <si>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</si>
  <si>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</si>
  <si>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</si>
  <si>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</si>
  <si>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</si>
  <si>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</si>
  <si>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</si>
  <si>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</si>
  <si>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</si>
  <si>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</si>
  <si>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</si>
  <si>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</si>
  <si>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</si>
  <si>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</si>
  <si>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</si>
  <si>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</si>
  <si>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</si>
  <si>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</si>
  <si>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</si>
  <si>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</si>
  <si>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</si>
  <si>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</si>
  <si>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</si>
  <si>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</si>
  <si>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</si>
  <si>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</si>
  <si>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</si>
  <si>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</si>
  <si>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</si>
  <si>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</si>
  <si>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</si>
  <si>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</si>
  <si>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</si>
  <si>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</si>
  <si>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</si>
  <si>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</si>
  <si>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</si>
  <si>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</si>
  <si>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</si>
  <si>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</si>
  <si>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</si>
  <si>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</si>
  <si>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</si>
  <si>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</si>
  <si>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</si>
  <si>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</si>
  <si>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</si>
  <si>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</si>
  <si>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</si>
  <si>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</si>
  <si>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</si>
  <si>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</si>
  <si>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</si>
  <si>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</si>
  <si>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</si>
  <si>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</si>
  <si>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</si>
  <si>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</si>
  <si>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</si>
  <si>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</si>
  <si>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</si>
  <si>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</si>
  <si>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</si>
  <si>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</si>
  <si>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</si>
  <si>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</si>
  <si>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</si>
  <si>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</si>
  <si>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</si>
  <si>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</si>
  <si>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</si>
  <si>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</si>
  <si>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</si>
  <si>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</si>
  <si>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</si>
  <si>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</si>
  <si>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</si>
  <si>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</si>
  <si>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</si>
  <si>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</si>
  <si>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</si>
  <si>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</si>
  <si>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</si>
  <si>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</si>
  <si>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</si>
  <si>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</si>
  <si>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</si>
  <si>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</si>
  <si>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</si>
  <si>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</si>
  <si>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</si>
  <si>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</si>
  <si>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</si>
  <si>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</si>
  <si>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</si>
  <si>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</si>
  <si>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</si>
  <si>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</si>
  <si>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</si>
  <si>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</si>
  <si>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</si>
  <si>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</si>
  <si>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</si>
  <si>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</si>
  <si>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</si>
  <si>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</si>
  <si>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</si>
  <si>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</si>
  <si>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</si>
  <si>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</si>
  <si>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</si>
  <si>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</si>
  <si>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</si>
  <si>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</si>
  <si>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</si>
  <si>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</si>
  <si>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</si>
  <si>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</si>
  <si>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</si>
  <si>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</si>
  <si>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</si>
  <si>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</si>
  <si>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</si>
  <si>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</si>
  <si>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</si>
  <si>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</si>
  <si>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</si>
  <si>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</si>
  <si>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</si>
  <si>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</si>
  <si>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</si>
  <si>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</si>
  <si>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</si>
  <si>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</si>
  <si>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</si>
  <si>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</si>
  <si>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</si>
  <si>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</si>
  <si>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</si>
  <si>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</si>
  <si>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</si>
  <si>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</si>
  <si>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</si>
  <si>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</si>
  <si>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</si>
  <si>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</si>
  <si>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</si>
  <si>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</si>
  <si>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</si>
  <si>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</si>
  <si>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</si>
  <si>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</si>
  <si>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</si>
  <si>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</si>
  <si>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</si>
  <si>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</si>
  <si>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</si>
  <si>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</si>
  <si>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</si>
  <si>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</si>
  <si>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</si>
  <si>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</si>
  <si>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</si>
  <si>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</si>
  <si>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</si>
  <si>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</si>
  <si>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</si>
  <si>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</si>
  <si>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</si>
  <si>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</si>
  <si>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</si>
  <si>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</si>
  <si>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</si>
  <si>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</si>
  <si>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</si>
  <si>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</si>
  <si>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</si>
  <si>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</si>
  <si>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</si>
  <si>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</si>
  <si>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</si>
  <si>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</si>
  <si>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</si>
  <si>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</si>
  <si>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</si>
  <si>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</si>
  <si>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</si>
  <si>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</si>
  <si>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</si>
  <si>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</si>
  <si>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</si>
  <si>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</si>
  <si>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</si>
  <si>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</si>
  <si>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</si>
  <si>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</si>
  <si>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</si>
  <si>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</si>
  <si>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</si>
  <si>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</si>
  <si>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</si>
  <si>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</si>
  <si>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</si>
  <si>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</si>
  <si>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</si>
  <si>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</si>
  <si>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</si>
  <si>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</si>
  <si>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</si>
  <si>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</si>
  <si>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</si>
  <si>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</si>
  <si>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</si>
  <si>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</si>
  <si>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</si>
  <si>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</si>
  <si>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</si>
  <si>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</si>
  <si>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</si>
  <si>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</si>
  <si>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</si>
  <si>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</si>
  <si>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</si>
  <si>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</si>
  <si>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</si>
  <si>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</si>
  <si>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</si>
  <si>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</si>
  <si>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</si>
  <si>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</si>
  <si>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</si>
  <si>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</si>
  <si>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</si>
  <si>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</si>
  <si>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</si>
  <si>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</si>
  <si>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</si>
  <si>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</si>
  <si>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</si>
  <si>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</si>
  <si>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</si>
  <si>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</si>
  <si>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</si>
  <si>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</si>
  <si>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</si>
  <si>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</si>
  <si>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</si>
  <si>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</si>
  <si>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</si>
  <si>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</si>
  <si>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</si>
  <si>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</si>
  <si>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</si>
  <si>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</si>
  <si>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</si>
  <si>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</si>
  <si>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</si>
  <si>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</si>
  <si>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</si>
  <si>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</si>
  <si>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</si>
  <si>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</si>
  <si>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</si>
  <si>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</si>
  <si>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</si>
  <si>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</si>
  <si>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</si>
  <si>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</si>
  <si>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</si>
  <si>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</si>
  <si>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</si>
  <si>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</si>
  <si>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</si>
  <si>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</si>
  <si>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</si>
  <si>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</si>
  <si>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</si>
  <si>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</si>
  <si>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</si>
  <si>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</si>
  <si>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</si>
  <si>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</si>
  <si>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</si>
  <si>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</si>
  <si>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</si>
  <si>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</si>
  <si>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</si>
  <si>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</si>
  <si>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</si>
  <si>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</si>
  <si>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</si>
  <si>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</si>
  <si>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</si>
  <si>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</si>
  <si>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</si>
  <si>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</si>
  <si>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</si>
  <si>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</si>
  <si>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</si>
  <si>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</si>
  <si>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</si>
  <si>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</si>
  <si>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</si>
  <si>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</si>
  <si>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</si>
  <si>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</si>
  <si>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</si>
  <si>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</si>
  <si>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</si>
  <si>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</si>
  <si>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</si>
  <si>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</si>
  <si>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</si>
  <si>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</si>
  <si>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</si>
  <si>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</si>
  <si>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</si>
  <si>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</si>
  <si>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</si>
  <si>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</si>
  <si>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</si>
  <si>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</si>
  <si>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</si>
  <si>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</si>
  <si>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</si>
  <si>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</si>
  <si>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</si>
  <si>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</si>
  <si>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</si>
  <si>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</si>
  <si>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</si>
  <si>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</si>
  <si>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</si>
  <si>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</si>
  <si>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</si>
  <si>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</si>
  <si>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</si>
  <si>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</si>
  <si>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</si>
  <si>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</si>
  <si>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</si>
  <si>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</si>
  <si>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</si>
  <si>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</si>
  <si>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</si>
  <si>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</si>
  <si>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</si>
  <si>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</si>
  <si>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</si>
  <si>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</si>
  <si>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</si>
  <si>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</si>
  <si>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</si>
  <si>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</si>
  <si>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</si>
  <si>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</si>
  <si>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</si>
  <si>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</si>
  <si>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</si>
  <si>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</si>
  <si>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</si>
  <si>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</si>
  <si>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</si>
  <si>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</si>
  <si>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</si>
  <si>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</si>
  <si>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</si>
  <si>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</si>
  <si>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</si>
  <si>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</si>
  <si>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</si>
  <si>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</si>
  <si>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</si>
  <si>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</si>
  <si>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</si>
  <si>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</si>
  <si>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</si>
  <si>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</si>
  <si>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</si>
  <si>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</si>
  <si>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</si>
  <si>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</si>
  <si>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</si>
  <si>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</si>
  <si>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</si>
  <si>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</si>
  <si>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</si>
  <si>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</si>
  <si>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</si>
  <si>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</si>
  <si>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</si>
  <si>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</si>
  <si>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</si>
  <si>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</si>
  <si>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</si>
  <si>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</si>
  <si>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</si>
  <si>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</si>
  <si>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</si>
  <si>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</si>
  <si>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</si>
  <si>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</si>
  <si>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</si>
  <si>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</si>
  <si>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</si>
  <si>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</si>
  <si>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</si>
  <si>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</si>
  <si>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</si>
  <si>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</si>
  <si>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</si>
  <si>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</si>
  <si>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</si>
  <si>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</si>
  <si>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</si>
  <si>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</si>
  <si>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</si>
  <si>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</si>
  <si>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</si>
  <si>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</si>
  <si>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</si>
  <si>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</si>
  <si>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</si>
  <si>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</si>
  <si>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</si>
  <si>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</si>
  <si>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</si>
  <si>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</si>
  <si>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</si>
  <si>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</si>
  <si>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</si>
  <si>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</si>
  <si>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</si>
  <si>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</si>
  <si>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</si>
  <si>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</si>
  <si>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</si>
  <si>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</si>
  <si>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</si>
  <si>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</si>
  <si>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</si>
  <si>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</si>
  <si>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</si>
  <si>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</si>
  <si>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</si>
  <si>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</si>
  <si>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</si>
  <si>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</si>
  <si>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</si>
  <si>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</si>
  <si>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</si>
  <si>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</si>
  <si>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</si>
  <si>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</si>
  <si>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</si>
  <si>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</si>
  <si>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</si>
  <si>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</si>
  <si>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</si>
  <si>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</si>
  <si>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</si>
  <si>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</si>
  <si>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</si>
  <si>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</si>
  <si>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</si>
  <si>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</si>
  <si>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</si>
  <si>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</si>
  <si>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</si>
  <si>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</si>
  <si>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</si>
  <si>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</si>
  <si>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</si>
  <si>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</si>
  <si>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</si>
  <si>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</si>
  <si>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</si>
  <si>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</si>
  <si>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</si>
  <si>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</si>
  <si>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</si>
  <si>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</si>
  <si>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</si>
  <si>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</si>
  <si>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</si>
  <si>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</si>
  <si>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</si>
  <si>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</si>
  <si>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</si>
  <si>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</si>
  <si>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</si>
  <si>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</si>
  <si>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</si>
  <si>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</si>
  <si>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</si>
  <si>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</si>
  <si>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</si>
  <si>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</si>
  <si>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</si>
  <si>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</si>
  <si>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</si>
  <si>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</si>
  <si>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</si>
  <si>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</si>
  <si>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</si>
  <si>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</si>
  <si>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</si>
  <si>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</si>
  <si>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</si>
  <si>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</si>
  <si>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</si>
  <si>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</si>
  <si>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</si>
  <si>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</si>
  <si>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</si>
  <si>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</si>
  <si>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</si>
  <si>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</si>
  <si>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</si>
  <si>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</si>
  <si>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</si>
  <si>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</si>
  <si>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</si>
  <si>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</si>
  <si>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</si>
  <si>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</si>
  <si>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</si>
  <si>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</si>
  <si>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</si>
  <si>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</si>
  <si>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</si>
  <si>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</si>
  <si>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</si>
  <si>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</si>
  <si>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</si>
  <si>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</si>
  <si>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</si>
  <si>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</si>
  <si>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</si>
  <si>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</si>
  <si>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</si>
  <si>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</si>
  <si>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</si>
  <si>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</si>
  <si>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</si>
  <si>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</si>
  <si>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</si>
  <si>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</si>
  <si>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</si>
  <si>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</si>
  <si>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</si>
  <si>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</si>
  <si>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</si>
  <si>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</si>
  <si>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</si>
  <si>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</si>
  <si>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</si>
  <si>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</si>
  <si>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</si>
  <si>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</si>
  <si>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</si>
  <si>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</si>
  <si>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</si>
  <si>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</si>
  <si>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</si>
  <si>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</si>
  <si>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</si>
  <si>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</si>
  <si>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</si>
  <si>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</si>
  <si>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</si>
  <si>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</si>
  <si>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</si>
  <si>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</si>
  <si>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</si>
  <si>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</si>
  <si>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</si>
  <si>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</si>
  <si>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</si>
  <si>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</si>
  <si>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</si>
  <si>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</si>
  <si>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</si>
  <si>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</si>
  <si>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</si>
  <si>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</si>
  <si>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</si>
  <si>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</si>
  <si>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</si>
  <si>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</si>
  <si>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</si>
  <si>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</si>
  <si>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</si>
  <si>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</si>
  <si>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</si>
  <si>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</si>
  <si>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</si>
  <si>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</si>
  <si>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</si>
  <si>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</si>
  <si>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</si>
  <si>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</si>
  <si>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</si>
  <si>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</si>
  <si>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</si>
  <si>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</si>
  <si>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</si>
  <si>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</si>
  <si>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</si>
  <si>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</si>
  <si>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</si>
  <si>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</si>
  <si>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</si>
  <si>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</si>
  <si>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</si>
  <si>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</si>
  <si>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</si>
  <si>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</si>
  <si>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</si>
  <si>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</si>
  <si>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</si>
  <si>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</si>
  <si>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</si>
  <si>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</si>
  <si>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</si>
  <si>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</si>
  <si>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</si>
  <si>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</si>
  <si>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</si>
  <si>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</si>
  <si>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</si>
  <si>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</si>
  <si>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</si>
  <si>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</si>
  <si>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</si>
  <si>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</si>
  <si>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</si>
  <si>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</si>
  <si>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</si>
  <si>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</si>
  <si>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</si>
  <si>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</si>
  <si>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</si>
  <si>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</si>
  <si>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</si>
  <si>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</si>
  <si>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</si>
  <si>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</si>
  <si>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</si>
  <si>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</si>
  <si>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</si>
  <si>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</si>
  <si>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</si>
  <si>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</si>
  <si>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</si>
  <si>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</si>
  <si>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</si>
  <si>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</si>
  <si>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</si>
  <si>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</si>
  <si>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</si>
  <si>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</si>
  <si>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</si>
  <si>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</si>
  <si>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</si>
  <si>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</si>
  <si>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</si>
  <si>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</si>
  <si>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</si>
  <si>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</si>
  <si>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</si>
  <si>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</si>
  <si>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</si>
  <si>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</si>
  <si>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</si>
  <si>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</si>
  <si>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</si>
  <si>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</si>
  <si>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</si>
  <si>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</si>
  <si>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</si>
  <si>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</si>
  <si>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</si>
  <si>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</si>
  <si>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</si>
  <si>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</si>
  <si>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</si>
  <si>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</si>
  <si>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</si>
  <si>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</si>
  <si>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</si>
  <si>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</si>
  <si>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</si>
  <si>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</si>
  <si>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</si>
  <si>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</si>
  <si>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</si>
  <si>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</si>
  <si>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</si>
  <si>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</si>
  <si>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</si>
  <si>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</si>
  <si>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</si>
  <si>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</si>
  <si>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</si>
  <si>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</si>
  <si>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</si>
  <si>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</si>
  <si>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</si>
  <si>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</si>
  <si>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</si>
  <si>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</si>
  <si>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</si>
  <si>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</si>
  <si>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</si>
  <si>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</si>
  <si>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</si>
  <si>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</si>
  <si>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</si>
  <si>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</si>
  <si>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</si>
  <si>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</si>
  <si>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</si>
  <si>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</si>
  <si>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</si>
  <si>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</si>
  <si>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</si>
  <si>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</si>
  <si>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</si>
  <si>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</si>
  <si>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</si>
  <si>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</si>
  <si>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</si>
  <si>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</si>
  <si>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</si>
  <si>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</si>
  <si>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</si>
  <si>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</si>
  <si>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</si>
  <si>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</si>
  <si>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</si>
  <si>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</si>
  <si>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</si>
  <si>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</si>
  <si>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</si>
  <si>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</si>
  <si>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</si>
  <si>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</si>
  <si>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</si>
  <si>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</si>
  <si>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</si>
  <si>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</si>
  <si>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</si>
  <si>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</si>
  <si>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</si>
  <si>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</si>
  <si>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</si>
  <si>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</si>
  <si>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</si>
  <si>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</si>
  <si>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</si>
  <si>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</si>
  <si>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</si>
  <si>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</si>
  <si>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</si>
  <si>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</si>
  <si>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</si>
  <si>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</si>
  <si>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</si>
  <si>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</si>
  <si>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</si>
  <si>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</si>
  <si>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</si>
  <si>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</si>
  <si>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</si>
  <si>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</si>
  <si>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</si>
  <si>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</si>
  <si>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</si>
  <si>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</si>
  <si>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</si>
  <si>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</si>
  <si>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</si>
  <si>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</si>
  <si>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</si>
  <si>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</si>
  <si>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</si>
  <si>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</si>
  <si>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</si>
  <si>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</si>
  <si>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</si>
  <si>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</si>
  <si>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</si>
  <si>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</si>
  <si>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</si>
  <si>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</si>
  <si>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</si>
  <si>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</si>
  <si>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</si>
  <si>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</si>
  <si>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</si>
  <si>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</si>
  <si>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</si>
  <si>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</si>
  <si>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</si>
  <si>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</si>
  <si>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</si>
  <si>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</si>
  <si>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</si>
  <si>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</si>
  <si>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</si>
  <si>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</si>
  <si>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</si>
  <si>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</si>
  <si>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</si>
  <si>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</si>
  <si>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</si>
  <si>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</si>
  <si>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</si>
  <si>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</si>
  <si>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</si>
  <si>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</si>
  <si>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</si>
  <si>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</si>
  <si>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</si>
  <si>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</si>
  <si>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</si>
  <si>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</si>
  <si>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</si>
  <si>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</si>
  <si>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</si>
  <si>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</si>
  <si>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</si>
  <si>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</si>
  <si>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</si>
  <si>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</si>
  <si>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</si>
  <si>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</si>
  <si>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</si>
  <si>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</si>
  <si>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</si>
  <si>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</si>
  <si>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</si>
  <si>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</si>
  <si>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</si>
  <si>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</si>
  <si>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</si>
  <si>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</si>
  <si>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</si>
  <si>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</si>
  <si>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</si>
  <si>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</si>
  <si>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</si>
  <si>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</si>
  <si>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</si>
  <si>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</si>
  <si>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</si>
  <si>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</si>
  <si>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</si>
  <si>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</si>
  <si>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</si>
  <si>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</si>
  <si>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</si>
  <si>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</si>
  <si>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</si>
  <si>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</si>
  <si>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</si>
  <si>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</si>
  <si>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</si>
  <si>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</si>
  <si>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</si>
  <si>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</si>
  <si>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</si>
  <si>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</si>
  <si>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</si>
  <si>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</si>
  <si>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</si>
  <si>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</si>
  <si>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</si>
  <si>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</si>
  <si>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</si>
  <si>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</si>
  <si>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</si>
  <si>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</si>
  <si>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</si>
  <si>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</si>
  <si>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</si>
  <si>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</si>
  <si>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</si>
  <si>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</si>
  <si>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</si>
  <si>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</si>
  <si>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</si>
  <si>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</si>
  <si>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</si>
  <si>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</si>
  <si>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</si>
  <si>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</si>
  <si>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</si>
  <si>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</si>
  <si>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</si>
  <si>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</si>
  <si>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</si>
  <si>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</si>
  <si>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</si>
  <si>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</si>
  <si>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</si>
  <si>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</si>
  <si>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</si>
  <si>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</si>
  <si>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</si>
  <si>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</si>
  <si>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</si>
  <si>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</si>
  <si>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</si>
  <si>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</si>
  <si>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</si>
  <si>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</si>
  <si>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</si>
  <si>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</si>
  <si>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</si>
  <si>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</si>
  <si>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</si>
  <si>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</si>
  <si>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</si>
  <si>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</si>
  <si>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</si>
  <si>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</si>
  <si>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</si>
  <si>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</si>
  <si>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</si>
  <si>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</si>
  <si>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</si>
  <si>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</si>
  <si>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</si>
  <si>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</si>
  <si>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</si>
  <si>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</si>
  <si>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</si>
  <si>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</si>
  <si>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</si>
  <si>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</si>
  <si>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</si>
  <si>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</si>
  <si>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</si>
  <si>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</si>
  <si>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</si>
  <si>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</si>
  <si>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</si>
  <si>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</si>
  <si>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</si>
  <si>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</si>
  <si>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</si>
  <si>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</si>
  <si>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</si>
  <si>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</si>
  <si>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</si>
  <si>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</si>
  <si>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</si>
  <si>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</si>
  <si>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</si>
  <si>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</si>
  <si>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</si>
  <si>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</si>
  <si>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</si>
  <si>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</si>
  <si>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</si>
  <si>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</si>
  <si>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</si>
  <si>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</si>
  <si>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</si>
  <si>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</si>
  <si>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</si>
  <si>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</si>
  <si>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</si>
  <si>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</si>
  <si>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</si>
  <si>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</si>
  <si>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</si>
  <si>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</si>
  <si>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</si>
  <si>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</si>
  <si>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</si>
  <si>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</si>
  <si>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</si>
  <si>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</si>
  <si>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</si>
  <si>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</si>
  <si>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</si>
  <si>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</si>
  <si>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</si>
  <si>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</si>
  <si>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</si>
  <si>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</si>
  <si>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</si>
  <si>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</si>
  <si>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</si>
  <si>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</si>
  <si>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</si>
  <si>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</si>
  <si>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</si>
  <si>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</si>
  <si>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</si>
  <si>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</si>
  <si>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</si>
  <si>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</si>
  <si>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</si>
  <si>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</si>
  <si>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</si>
  <si>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</si>
  <si>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</si>
  <si>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</si>
  <si>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</si>
  <si>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</si>
  <si>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</si>
  <si>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</si>
  <si>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</si>
  <si>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</si>
  <si>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</si>
  <si>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</si>
  <si>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</si>
  <si>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</si>
  <si>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</si>
  <si>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</si>
  <si>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</si>
  <si>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</si>
  <si>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</si>
  <si>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</si>
  <si>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</si>
  <si>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</si>
  <si>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</si>
  <si>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</si>
  <si>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</si>
  <si>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</si>
  <si>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</si>
  <si>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</si>
  <si>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</si>
  <si>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</si>
  <si>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</si>
  <si>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</si>
  <si>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</si>
  <si>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</si>
  <si>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</si>
  <si>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</si>
  <si>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</si>
  <si>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</si>
  <si>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</si>
  <si>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</si>
  <si>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</si>
  <si>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</si>
  <si>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</si>
  <si>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</si>
  <si>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</si>
  <si>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</si>
  <si>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</si>
  <si>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</si>
  <si>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</si>
  <si>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</si>
  <si>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</si>
  <si>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</si>
  <si>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</si>
  <si>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</si>
  <si>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</si>
  <si>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</si>
  <si>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</si>
  <si>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</si>
  <si>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</si>
  <si>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</si>
  <si>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</si>
  <si>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</si>
  <si>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</si>
  <si>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</si>
  <si>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</si>
  <si>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</si>
  <si>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</si>
  <si>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</si>
  <si>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</si>
  <si>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</si>
  <si>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</si>
  <si>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</si>
  <si>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</si>
  <si>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</si>
  <si>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</si>
  <si>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</si>
  <si>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</si>
  <si>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</si>
  <si>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</si>
  <si>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</si>
  <si>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</si>
  <si>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</si>
  <si>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</si>
  <si>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</si>
  <si>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</si>
  <si>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</si>
  <si>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</si>
  <si>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</si>
  <si>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</si>
  <si>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</si>
  <si>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</si>
  <si>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</si>
  <si>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</si>
  <si>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</si>
  <si>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</si>
  <si>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</si>
  <si>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</si>
  <si>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</si>
  <si>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</si>
  <si>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</si>
  <si>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</si>
  <si>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</si>
  <si>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</si>
  <si>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</si>
  <si>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</si>
  <si>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</si>
  <si>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</si>
  <si>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</si>
  <si>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</si>
  <si>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</si>
  <si>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</si>
  <si>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</si>
  <si>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</si>
  <si>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</si>
  <si>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</si>
  <si>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</si>
  <si>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</si>
  <si>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</si>
  <si>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</si>
  <si>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</si>
  <si>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</si>
  <si>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</si>
  <si>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</si>
  <si>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</si>
  <si>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</si>
  <si>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</si>
  <si>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</si>
  <si>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</si>
  <si>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</si>
  <si>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</si>
  <si>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</si>
  <si>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</si>
  <si>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</si>
  <si>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</si>
  <si>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</si>
  <si>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</si>
  <si>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</si>
  <si>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</si>
  <si>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</si>
  <si>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</si>
  <si>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</si>
  <si>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</si>
  <si>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</si>
  <si>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</si>
  <si>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</si>
  <si>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</si>
  <si>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</si>
  <si>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</si>
  <si>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</si>
  <si>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</si>
  <si>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</si>
  <si>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</si>
  <si>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</si>
  <si>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</si>
  <si>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</si>
  <si>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</si>
  <si>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</si>
  <si>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</si>
  <si>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</si>
  <si>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</si>
  <si>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</si>
  <si>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</si>
  <si>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</si>
  <si>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</si>
  <si>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</si>
  <si>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</si>
  <si>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</si>
  <si>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</si>
  <si>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</si>
  <si>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</si>
  <si>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</si>
  <si>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</si>
  <si>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</si>
  <si>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</si>
  <si>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</si>
  <si>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</si>
  <si>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</si>
  <si>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</si>
  <si>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</si>
  <si>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</si>
  <si>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</si>
  <si>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</si>
  <si>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</si>
  <si>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</si>
  <si>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</si>
  <si>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</si>
  <si>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</si>
  <si>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</si>
  <si>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</si>
  <si>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</si>
  <si>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</si>
  <si>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</si>
  <si>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</si>
  <si>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</si>
  <si>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</si>
  <si>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</si>
  <si>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</si>
  <si>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</si>
  <si>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</si>
  <si>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</si>
  <si>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</si>
  <si>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</si>
  <si>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</si>
  <si>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</si>
  <si>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</si>
  <si>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</si>
  <si>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</si>
  <si>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</si>
  <si>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</si>
  <si>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</si>
  <si>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</si>
  <si>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</si>
  <si>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</si>
  <si>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</si>
  <si>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</si>
  <si>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</si>
  <si>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</si>
  <si>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</si>
  <si>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</si>
  <si>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</si>
  <si>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</si>
  <si>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</si>
  <si>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</si>
  <si>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</si>
  <si>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</si>
  <si>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</si>
  <si>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</si>
  <si>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</si>
  <si>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</si>
  <si>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</si>
  <si>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</si>
  <si>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</si>
  <si>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</si>
  <si>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</si>
  <si>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</si>
  <si>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</si>
  <si>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</si>
  <si>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</si>
  <si>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</si>
  <si>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</si>
  <si>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</si>
  <si>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</si>
  <si>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</si>
  <si>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</si>
  <si>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</si>
  <si>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</si>
  <si>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</si>
  <si>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</si>
  <si>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</si>
  <si>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</si>
  <si>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</si>
  <si>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</si>
  <si>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</si>
  <si>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</si>
  <si>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</si>
  <si>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</si>
  <si>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</si>
  <si>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</si>
  <si>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</si>
  <si>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</si>
  <si>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</si>
  <si>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</si>
  <si>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</si>
  <si>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</si>
  <si>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</si>
  <si>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</si>
  <si>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</si>
  <si>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</si>
  <si>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</si>
  <si>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</si>
  <si>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</si>
  <si>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</si>
  <si>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</si>
  <si>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</si>
  <si>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</si>
  <si>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</si>
  <si>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</si>
  <si>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</si>
  <si>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</si>
  <si>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</si>
  <si>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</si>
  <si>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</si>
  <si>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</si>
  <si>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</si>
  <si>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</si>
  <si>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</si>
  <si>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</si>
  <si>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</si>
  <si>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</si>
  <si>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</si>
  <si>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</si>
  <si>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</si>
  <si>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</si>
  <si>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</si>
  <si>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</si>
  <si>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</si>
  <si>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</si>
  <si>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</si>
  <si>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</si>
  <si>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</si>
  <si>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</si>
  <si>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</si>
  <si>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</si>
  <si>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</si>
  <si>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</si>
  <si>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</si>
  <si>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</si>
  <si>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</si>
  <si>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</si>
  <si>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</si>
  <si>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</si>
  <si>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</si>
  <si>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</si>
  <si>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</si>
  <si>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</si>
  <si>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</si>
  <si>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</si>
  <si>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</si>
  <si>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</si>
  <si>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</si>
  <si>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</si>
  <si>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</si>
  <si>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</si>
  <si>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</si>
  <si>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</si>
  <si>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</si>
  <si>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</si>
  <si>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</si>
  <si>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</si>
  <si>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</si>
  <si>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</si>
  <si>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</si>
  <si>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</si>
  <si>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</si>
  <si>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</si>
  <si>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</si>
  <si>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</si>
  <si>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</si>
  <si>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</si>
  <si>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</si>
  <si>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</si>
  <si>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</si>
  <si>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</si>
  <si>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</si>
  <si>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</si>
  <si>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</si>
  <si>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</si>
  <si>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</si>
  <si>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</si>
  <si>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</si>
  <si>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</si>
  <si>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</si>
  <si>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</si>
  <si>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</si>
  <si>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</si>
  <si>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</si>
  <si>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</si>
  <si>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</si>
  <si>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</si>
  <si>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</si>
  <si>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</si>
  <si>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</si>
  <si>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</si>
  <si>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</si>
  <si>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</si>
  <si>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</si>
  <si>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</si>
  <si>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</si>
  <si>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</si>
  <si>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</si>
  <si>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</si>
  <si>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</si>
  <si>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</si>
  <si>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</si>
  <si>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</si>
  <si>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</si>
  <si>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</si>
  <si>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</si>
  <si>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</si>
  <si>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</si>
  <si>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</si>
  <si>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</si>
  <si>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</si>
  <si>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</si>
  <si>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</si>
  <si>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</si>
  <si>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</si>
  <si>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</si>
  <si>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</si>
  <si>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</si>
  <si>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</si>
  <si>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</si>
  <si>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</si>
  <si>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</si>
  <si>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</si>
  <si>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</si>
  <si>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</si>
  <si>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</si>
  <si>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</si>
  <si>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</si>
  <si>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</si>
  <si>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</si>
  <si>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</si>
  <si>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</si>
  <si>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</si>
  <si>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</si>
  <si>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</si>
  <si>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</si>
  <si>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</si>
  <si>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</si>
  <si>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</si>
  <si>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</si>
  <si>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</si>
  <si>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</si>
  <si>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</si>
  <si>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</si>
  <si>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</si>
  <si>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</si>
  <si>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</si>
  <si>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</si>
  <si>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</si>
  <si>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</si>
  <si>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</si>
  <si>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</si>
  <si>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</si>
  <si>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</si>
  <si>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</si>
  <si>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</si>
  <si>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</si>
  <si>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</si>
  <si>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</si>
  <si>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</si>
  <si>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</si>
  <si>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</si>
  <si>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</si>
  <si>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</si>
  <si>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</si>
  <si>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</si>
  <si>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</si>
  <si>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</si>
  <si>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</si>
  <si>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</si>
  <si>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</si>
  <si>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</si>
  <si>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</si>
  <si>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</si>
  <si>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</si>
  <si>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</si>
  <si>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</si>
  <si>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</si>
  <si>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</si>
  <si>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</si>
  <si>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</si>
  <si>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</si>
  <si>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</si>
  <si>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</si>
  <si>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</si>
  <si>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</si>
  <si>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</si>
  <si>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</si>
  <si>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</si>
  <si>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</si>
  <si>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</si>
  <si>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</si>
  <si>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</si>
  <si>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</si>
  <si>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</si>
  <si>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</si>
  <si>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</si>
  <si>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</si>
  <si>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</si>
  <si>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</si>
  <si>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</si>
  <si>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</si>
  <si>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</si>
  <si>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</si>
  <si>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</si>
  <si>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</si>
  <si>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</si>
  <si>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</si>
  <si>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</si>
  <si>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</si>
  <si>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</si>
  <si>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</si>
  <si>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</si>
  <si>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</si>
  <si>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</si>
  <si>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</si>
  <si>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</si>
  <si>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</si>
  <si>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</si>
  <si>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</si>
  <si>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</si>
  <si>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</si>
  <si>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</si>
  <si>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</si>
  <si>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</si>
  <si>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</si>
  <si>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</si>
  <si>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</si>
  <si>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</si>
  <si>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</si>
  <si>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</si>
  <si>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</si>
  <si>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</si>
  <si>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</si>
  <si>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</si>
  <si>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</si>
  <si>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</si>
  <si>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</si>
  <si>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</si>
  <si>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</si>
  <si>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</si>
  <si>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</si>
  <si>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</si>
  <si>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</si>
  <si>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</si>
  <si>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</si>
  <si>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</si>
  <si>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</si>
  <si>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</si>
  <si>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</si>
  <si>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</si>
  <si>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</si>
  <si>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</si>
  <si>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</si>
  <si>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</si>
  <si>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</si>
  <si>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</si>
  <si>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</si>
  <si>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</si>
  <si>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</si>
  <si>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</si>
  <si>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</si>
  <si>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</si>
  <si>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</si>
  <si>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</si>
  <si>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</si>
  <si>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</si>
  <si>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</si>
  <si>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</si>
  <si>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</si>
  <si>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</si>
  <si>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</si>
  <si>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</si>
  <si>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</si>
  <si>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</si>
  <si>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</si>
  <si>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</si>
  <si>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</si>
  <si>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</si>
  <si>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</si>
  <si>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</si>
  <si>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</si>
  <si>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</si>
  <si>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</si>
  <si>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</si>
  <si>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</si>
  <si>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</si>
  <si>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</si>
  <si>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</si>
  <si>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</si>
  <si>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</si>
  <si>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</si>
  <si>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</si>
  <si>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</si>
  <si>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</si>
  <si>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</si>
  <si>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</si>
  <si>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</si>
  <si>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</si>
  <si>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</si>
  <si>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</si>
  <si>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</si>
  <si>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</si>
  <si>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</si>
  <si>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</si>
  <si>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</si>
  <si>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</si>
  <si>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</si>
  <si>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</si>
  <si>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</si>
  <si>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</si>
  <si>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</si>
  <si>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</si>
  <si>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</si>
  <si>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</si>
  <si>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</si>
  <si>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</si>
  <si>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</si>
  <si>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</si>
  <si>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</si>
  <si>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</si>
  <si>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</si>
  <si>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</si>
  <si>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</si>
  <si>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</si>
  <si>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</si>
  <si>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</si>
  <si>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</si>
  <si>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</si>
  <si>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</si>
  <si>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</si>
  <si>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</si>
  <si>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</si>
  <si>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</si>
  <si>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</si>
  <si>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</si>
  <si>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</si>
  <si>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</si>
  <si>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</si>
  <si>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</si>
  <si>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</si>
  <si>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</si>
  <si>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</si>
  <si>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</si>
  <si>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</si>
  <si>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</si>
  <si>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</si>
  <si>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</si>
  <si>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</si>
  <si>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</si>
  <si>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</si>
  <si>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</si>
  <si>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</si>
  <si>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</si>
  <si>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</si>
  <si>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</si>
  <si>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</si>
  <si>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</si>
  <si>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</si>
  <si>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</si>
  <si>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</si>
  <si>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</si>
  <si>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</si>
  <si>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</si>
  <si>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</si>
  <si>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</si>
  <si>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</si>
  <si>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</si>
  <si>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</si>
  <si>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</si>
  <si>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</si>
  <si>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</si>
  <si>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</si>
  <si>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</si>
  <si>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</si>
  <si>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</si>
  <si>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</si>
  <si>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</si>
  <si>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</si>
  <si>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</si>
  <si>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</si>
  <si>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</si>
  <si>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</si>
  <si>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</si>
  <si>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</si>
  <si>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</si>
  <si>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</si>
  <si>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</si>
  <si>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</si>
  <si>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</si>
  <si>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</si>
  <si>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</si>
  <si>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</si>
  <si>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</si>
  <si>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</si>
  <si>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</si>
  <si>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</si>
  <si>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</si>
  <si>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</si>
  <si>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</si>
  <si>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</si>
  <si>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</si>
  <si>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</si>
  <si>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</si>
  <si>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</si>
  <si>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</si>
  <si>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</si>
  <si>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</si>
  <si>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</si>
  <si>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</si>
  <si>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</si>
  <si>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</si>
  <si>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</si>
  <si>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</si>
  <si>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</si>
  <si>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</si>
  <si>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</si>
  <si>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</si>
  <si>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</si>
  <si>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</si>
  <si>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</si>
  <si>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</si>
  <si>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</si>
  <si>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</si>
  <si>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</si>
  <si>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</si>
  <si>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</si>
  <si>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</si>
  <si>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</si>
  <si>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</si>
  <si>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</si>
  <si>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</si>
  <si>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</si>
  <si>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</si>
  <si>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</si>
  <si>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</si>
  <si>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</si>
  <si>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</si>
  <si>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</si>
  <si>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</si>
  <si>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</si>
  <si>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</si>
  <si>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</si>
  <si>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</si>
  <si>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</si>
  <si>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</si>
  <si>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</si>
  <si>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</si>
  <si>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</si>
  <si>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</si>
  <si>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</si>
  <si>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</si>
  <si>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</si>
  <si>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</si>
  <si>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</si>
  <si>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</si>
  <si>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</si>
  <si>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</si>
  <si>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</si>
  <si>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</si>
  <si>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</si>
  <si>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</si>
  <si>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</si>
  <si>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</si>
  <si>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</si>
  <si>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</si>
  <si>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</si>
  <si>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</si>
  <si>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</si>
  <si>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</si>
  <si>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</si>
  <si>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</si>
  <si>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</si>
  <si>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</si>
  <si>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</si>
  <si>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</si>
  <si>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</si>
  <si>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</si>
  <si>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</si>
  <si>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</si>
  <si>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</si>
  <si>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</si>
  <si>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</si>
  <si>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</si>
  <si>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</si>
  <si>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</si>
  <si>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</si>
  <si>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</si>
  <si>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</si>
  <si>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</si>
  <si>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</si>
  <si>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</si>
  <si>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</si>
  <si>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</si>
  <si>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</si>
  <si>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</si>
  <si>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</si>
  <si>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</si>
  <si>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</si>
  <si>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</si>
  <si>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</si>
  <si>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</si>
  <si>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</si>
  <si>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</si>
  <si>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</si>
  <si>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</si>
  <si>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</si>
  <si>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</si>
  <si>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</si>
  <si>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</si>
  <si>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</si>
  <si>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</si>
  <si>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</si>
  <si>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</si>
  <si>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</si>
  <si>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</si>
  <si>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</si>
  <si>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</si>
  <si>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</si>
  <si>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</si>
  <si>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</si>
  <si>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</si>
  <si>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</si>
  <si>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</si>
  <si>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</si>
  <si>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</si>
  <si>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</si>
  <si>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</si>
  <si>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</si>
  <si>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</si>
  <si>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</si>
  <si>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</si>
  <si>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</si>
  <si>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</si>
  <si>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</si>
  <si>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</si>
  <si>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</si>
  <si>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</si>
  <si>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</si>
  <si>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</si>
  <si>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</si>
  <si>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</si>
  <si>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</si>
  <si>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</si>
  <si>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</si>
  <si>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</si>
  <si>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</si>
  <si>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</si>
  <si>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</si>
  <si>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</si>
  <si>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</si>
  <si>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</si>
  <si>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</si>
  <si>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</si>
  <si>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</si>
  <si>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</si>
  <si>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</si>
  <si>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</si>
  <si>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</si>
  <si>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</si>
  <si>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</si>
  <si>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</si>
  <si>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</si>
  <si>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</si>
  <si>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</si>
  <si>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</si>
  <si>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</si>
  <si>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</si>
  <si>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</si>
  <si>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</si>
  <si>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</si>
  <si>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</si>
  <si>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</si>
  <si>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</si>
  <si>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</si>
  <si>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</si>
  <si>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</si>
  <si>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</si>
  <si>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</si>
  <si>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</si>
  <si>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</si>
  <si>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</si>
  <si>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</si>
  <si>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</si>
  <si>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</si>
  <si>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</si>
  <si>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</si>
  <si>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</si>
  <si>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</si>
  <si>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</si>
  <si>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</si>
  <si>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</si>
  <si>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</si>
  <si>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</si>
  <si>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</si>
  <si>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</si>
  <si>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</si>
  <si>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</si>
  <si>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</si>
  <si>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</si>
  <si>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</si>
  <si>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</si>
  <si>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</si>
  <si>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</si>
  <si>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</si>
  <si>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</si>
  <si>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</si>
  <si>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</si>
  <si>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</si>
  <si>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</si>
  <si>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</si>
  <si>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</si>
  <si>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</si>
  <si>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</si>
  <si>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</si>
  <si>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</si>
  <si>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</si>
  <si>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</si>
  <si>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</si>
  <si>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</si>
  <si>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</si>
  <si>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</si>
  <si>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</si>
  <si>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</si>
  <si>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</si>
  <si>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</si>
  <si>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</si>
  <si>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</si>
  <si>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</si>
  <si>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</si>
  <si>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</si>
  <si>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</si>
  <si>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</si>
  <si>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</si>
  <si>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</si>
  <si>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</si>
  <si>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</si>
  <si>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</si>
  <si>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</si>
  <si>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</si>
  <si>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</si>
  <si>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</si>
  <si>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</si>
  <si>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</si>
  <si>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</si>
  <si>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</si>
  <si>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</si>
  <si>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</si>
  <si>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</si>
  <si>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</si>
  <si>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</si>
  <si>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</si>
  <si>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</si>
  <si>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</si>
  <si>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</si>
  <si>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</si>
  <si>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</si>
  <si>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</si>
  <si>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</si>
  <si>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</si>
  <si>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</si>
  <si>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</si>
  <si>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</si>
  <si>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</si>
  <si>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</si>
  <si>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</si>
  <si>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</si>
  <si>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</si>
  <si>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</si>
  <si>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</si>
  <si>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</si>
  <si>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</si>
  <si>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</si>
  <si>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</si>
  <si>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</si>
  <si>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</si>
  <si>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</si>
  <si>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</si>
  <si>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</si>
  <si>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</si>
  <si>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</si>
  <si>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</si>
  <si>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</si>
  <si>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</si>
  <si>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</si>
  <si>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</si>
  <si>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</si>
  <si>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</si>
  <si>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</si>
  <si>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</si>
  <si>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</si>
  <si>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</si>
  <si>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</si>
  <si>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</si>
  <si>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</si>
  <si>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</si>
  <si>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</si>
  <si>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</si>
  <si>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</si>
  <si>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</si>
  <si>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</si>
  <si>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</si>
  <si>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</si>
  <si>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</si>
  <si>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</si>
  <si>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</si>
  <si>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</si>
  <si>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</si>
  <si>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</si>
  <si>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</si>
  <si>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</si>
  <si>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</si>
  <si>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</si>
  <si>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</si>
  <si>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</si>
  <si>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</si>
  <si>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</si>
  <si>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</si>
  <si>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</si>
  <si>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</si>
  <si>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</si>
  <si>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</si>
  <si>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</si>
  <si>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</si>
  <si>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</si>
  <si>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</si>
  <si>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</si>
  <si>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</si>
  <si>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</si>
  <si>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</si>
  <si>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</si>
  <si>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</si>
  <si>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</si>
  <si>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</si>
  <si>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</si>
  <si>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</si>
  <si>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</si>
  <si>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</si>
  <si>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</si>
  <si>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</si>
  <si>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</si>
  <si>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</si>
  <si>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</si>
  <si>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</si>
  <si>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</si>
  <si>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</si>
  <si>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</si>
  <si>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</si>
  <si>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</si>
  <si>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</si>
  <si>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</si>
  <si>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</si>
  <si>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</si>
  <si>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</si>
  <si>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</si>
  <si>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</si>
  <si>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</si>
  <si>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</si>
  <si>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</si>
  <si>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</si>
  <si>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</si>
  <si>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</si>
  <si>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</si>
  <si>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</si>
  <si>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</si>
  <si>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</si>
  <si>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</si>
  <si>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</si>
  <si>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</si>
  <si>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</si>
  <si>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</si>
  <si>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</si>
  <si>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</si>
  <si>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</si>
  <si>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</si>
  <si>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</si>
  <si>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</si>
  <si>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</si>
  <si>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</si>
  <si>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</si>
  <si>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</si>
  <si>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</si>
  <si>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</si>
  <si>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</si>
  <si>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</si>
  <si>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130 min</t>
  </si>
  <si>
    <t>PCM-20251203-00000404</t>
  </si>
  <si>
    <t>access issue, site located at militry base, team try to access at 9 AM</t>
  </si>
  <si>
    <t xml:space="preserve"> PCM-20250215-00000830 </t>
  </si>
  <si>
    <t>LTE site still down and  site located in aramco area access issue need special permission</t>
  </si>
  <si>
    <t>PCM-20251202-00001375</t>
  </si>
  <si>
    <t>site was has access night issue located at USF area /team need 60 min</t>
  </si>
  <si>
    <t>PCM-20251202-00001646</t>
  </si>
  <si>
    <t>site was has access night issue located at USF area /team need  60 min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</si>
  <si>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</si>
  <si>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</si>
  <si>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</si>
  <si>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</si>
  <si>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</si>
  <si>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</si>
  <si>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</si>
  <si>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</si>
  <si>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</si>
  <si>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</si>
  <si>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</si>
  <si>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at site checking</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</si>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</sst>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4" totalsRowShown="0" headerRowDxfId="13" tableBorderDxfId="12">
  <autoFilter ref="A1:L45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7" sqref="E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331.33657719907205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0.50192442129628034</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45994.285003124998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45994.285003124998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45994.285003124998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45994.285003124998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45994.285003124998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45994.285003124998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45994.285003124998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45994.285003124998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45994.285003124998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45994.285003124998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45994.285003124998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45994.285003124998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45994.285003124998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45994.285003124998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45994.285003124998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45994.285003124998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45994.285003124998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45994.285003124998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45994.285003124998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45994.285003124998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45994.285003124998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45994.285003124998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45994.285003124998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45994.285003124998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45994.285003124998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45994.285003124998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45994.285003124998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45994.285003124998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45994.285003124998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45994.285003124998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45994.285003124998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45994.285003124998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45994.285003124998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45994.285003124998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45994.285003124998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45994.285003124998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45994.285003124998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45994.285003124998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45994.285003124998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45994.285003124998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45994.285003124998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45994.285003124998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45994.285003124998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45994.285003124998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45994.285003124998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45994.285003124998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45994.285003124998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45994.285003124998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45994.285003124998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45994.285003124998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45994.285003124998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45994.285003124998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45994.285003124998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45994.285003124998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45994.285003124998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45994.285003124998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45994.285003124998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45994.285003124998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45994.285003124998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45994.285003124998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45994.285003124998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45994.285003124998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45994.285003124998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45994.285003124998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45994.285003124998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45994.285003124998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45994.285003124998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45994.285003124998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45994.285003124998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45994.285003124998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45994.285003124998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45994.285003124998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45994.285003124998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45994.285003124998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45994.285003124998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45994.285003124998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45994.285003124998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45994.285003124998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45994.285003124998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45994.285003124998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45994.285003124998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45994.285003124998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45994.285003124998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45994.285003124998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45994.285003124998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45994.285003124998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45994.285003124998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45994.285003124998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45994.285003124998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45994.285003124998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45994.285003124998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45994.285003124998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45994.285003124998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45994.285003124998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45994.285003124998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45994.285003124998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45994.285003124998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45994.285003124998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45994.285003124998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45994.285003124998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45994.285003124998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45994.285003124998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45994.285003124998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45994.285003124998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45994.285003124998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45994.285003124998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45994.285003124998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45994.285003124998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45994.285003124998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45994.285003124998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45994.285003124998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45994.285003124998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45994.285003124998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45994.285003124998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45994.285003124998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45994.285003124998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45994.285003124998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45994.285003124998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45994.285003124998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45994.285003124998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45994.285003124998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45994.285003124998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45994.285003124998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45994.285003124998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45994.285003124998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45994.285003124998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45994.285003124998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45994.285003124998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45994.285003124998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45994.285003124998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45994.285003124998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45994.285003124998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45994.285003124998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45994.285003124998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45994.285003124998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45994.285003124998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45994.285003124998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45994.285003124998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45994.285003124998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45994.285003124998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45994.285003124998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45994.285003124998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45994.285003124998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45994.285003124998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45994.285003124998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45994.285003124998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45994.285003124998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45994.285003124998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45994.285003124998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45994.285003124998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45994.285003124998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45994.285003124998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45994.285003124998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45994.285003124998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45994.285003124998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45994.285003124998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45994.285003124998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45994.285003124998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45994.285003124998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45994.285003124998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45994.285003124998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45994.285003124998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45994.285003124998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45994.285003124998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45994.285003124998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45994.285003124998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45994.285003124998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45994.285003124998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45994.285003124998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45994.285003124998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45994.285003124998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45994.285003124998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45994.285003124998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45994.285003124998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45994.285003124998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45994.285003124998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45994.285003124998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45994.285003124998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45994.285003124998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45994.285003124998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45994.285003124998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45994.285003124998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45994.285003124998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45994.285003124998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45994.285003124998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45994.285003124998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45994.285003124998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45994.285003124998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45994.285003124998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45994.285003124998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45994.285003124998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45994.285003124998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45994.285003124998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45994.285003124998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45994.285003124998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45994.285003124998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45994.285003124998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45994.285003124998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45994.285003124998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45994.285003124998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45994.285003124998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45994.285003124998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45994.285003124998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45994.285003124998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45994.285003124998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45994.285003124998</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DB612265-BDA0-4E96-A4B3-312AFE70E865}"/>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169.28516516203672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9.897584143516724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0.32053553240257315</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45994.285003124998</v>
      </c>
      <c r="H6" s="7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45994.285003124998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45994.285003124998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45994.285003124998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45994.285003124998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45994.285003124998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45994.285003124998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45994.285003124998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45994.285003124998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45994.285003124998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45994.285003124998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45994.285003124998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45994.285003124998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45994.285003124998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45994.285003124998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45994.285003124998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45994.285003124998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45994.285003124998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45994.285003124998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45994.285003124998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45994.285003124998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45994.285003124998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45994.285003124998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45994.285003124998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45994.285003124998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45994.285003124998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45994.285003124998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45994.285003124998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45994.285003124998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45994.285003124998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45994.285003124998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45994.285003124998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45994.285003124998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45994.285003124998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45994.285003124998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45994.285003124998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45994.285003124998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tabSelected="1" workbookViewId="0">
      <selection activeCell="K6" sqref="K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11115</v>
      </c>
      <c r="E2" s="18" t="s">
        <v>39106</v>
      </c>
      <c r="F2" s="20">
        <v>45994.276666666665</v>
      </c>
      <c r="G2" s="21">
        <f t="shared" ref="G2:G22" ca="1" si="0">IFERROR(NOW()-F2,"-")</f>
        <v>8.3364583333604969E-3</v>
      </c>
      <c r="H2" s="22">
        <v>45994.271249999998</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45994.285003124998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45994.285003124998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45994.285003124998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45994.285003124998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45994.285003124998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45994.285003124998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45994.285003124998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45994.285003124998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45994.285003124998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45994.285003124998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45994.285003124998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45994.285003124998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45994.285003124998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45994.285003124998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45994.285003124998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45994.285003124998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45994.285003124998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45994.285003124998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45994.285003124998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45994.285003124998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45994.285003124998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45994.285003124998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45994.285003124998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45994.285003124998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45994.285003124998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45994.285003124998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45994.285003124998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45994.285003124998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45994.285003124998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45994.285003124998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45994.285003124998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45994.285003124998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45994.285003124998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45994.285003124998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45994.285003124998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45994.285003124998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45994.285003124998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45994.285003124998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45994.285003124998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45994.285003124998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45994.285003124998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45994.285003124998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45994.285003124998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45994.285003124998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45994.285003124998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45994.285003124998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45994.285003124998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45994.285003124998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45994.285003124998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45994.285003124998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45994.285003124998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45994.285003124998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45994.285003124998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45994.285003124998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45994.285003124998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45994.285003124998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45994.285003124998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45994.285003124998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45994.285003124998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45994.285003124998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45994.285003124998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45994.285003124998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45994.285003124998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45994.285003124998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45994.285003124998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45994.285003124998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45994.285003124998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45994.285003124998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45994.285003124998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45994.285003124998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45994.285003124998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45994.285003124998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45994.285003124998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45994.285003124998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45994.285003124998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45994.285003124998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45994.285003124998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45994.285003124998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45994.285003124998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45994.285003124998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45994.285003124998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45994.285003124998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45994.285003124998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45994.285003124998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45994.285003124998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45994.285003124998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45994.285003124998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45994.285003124998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45994.285003124998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45994.285003124998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45994.285003124998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45994.285003124998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45994.285003124998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45994.285003124998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45994.285003124998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45994.285003124998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45994.285003124998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45994.285003124998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45994.285003124998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45994.285003124998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45994.285003124998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45994.285003124998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45994.285003124998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45994.285003124998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45994.285003124998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45994.285003124998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45994.285003124998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45994.285003124998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45994.285003124998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45994.285003124998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45994.285003124998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45994.285003124998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45994.285003124998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45994.285003124998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45994.285003124998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45994.285003124998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45994.285003124998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45994.285003124998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45994.285003124998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45994.285003124998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45994.285003124998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45994.285003124998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45994.285003124998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45994.285003124998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45994.285003124998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45994.285003124998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45994.285003124998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45994.285003124998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45994.285003124998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45994.285003124998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45994.285003124998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45994.285003124998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45994.285003124998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45994.285003124998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45994.285003124998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45994.285003124998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45994.285003124998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45994.285003124998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45994.285003124998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45994.285003124998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45994.285003124998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45994.285003124998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45994.285003124998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45994.285003124998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45994.285003124998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45994.285003124998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45994.285003124998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45994.285003124998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45994.285003124998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45994.285003124998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45994.285003124998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45994.285003124998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45994.285003124998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45994.285003124998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45994.285003124998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45994.285003124998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45994.285003124998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45994.285003124998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45994.285003124998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45994.285003124998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45994.285003124998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45994.285003124998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45994.285003124998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45994.285003124998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45994.285003124998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45994.285003124998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45994.285003124998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45994.285003124998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45994.285003124998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45994.285003124998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45994.285003124998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45994.285003124998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45994.285003124998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45994.285003124998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45994.285003124998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45994.285003124998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45994.285003124998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45994.285003124998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45994.285003124998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45994.285003124998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45994.285003124998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45994.285003124998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45994.285003124998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45994.285003124998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45994.285003124998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45994.285003124998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45994.285003124998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45994.285003124998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45994.285003124998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45994.285003124998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45994.285003124998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45994.285003124998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45994.285003124998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45994.285003124998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45994.285003124998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45994.285003124998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45994.285003124998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45994.285003124998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45994.285003124998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45994.285003124998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45994.285003124998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45994.285003124998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45994.285003124998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45994.285003124998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45994.285003124998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45994.285003124998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45994.285003124998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45994.285003124998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45994.285003124998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45994.285003124998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45994.285003124998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45994.285003124998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45994.285003124998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45994.285003124998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45994.285003124998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45994.285003124998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45994.285003124998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45994.285003124998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45994.285003124998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45994.285003124998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45994.285003124998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45994.285003124998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45994.285003124998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45994.285003124998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45994.285003124998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45994.285003124998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45994.285003124998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45994.285003124998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45994.285003124998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45994.285003124998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45994.285003124998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45994.285003124998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45994.285003124998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45994.285003124998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45994.285003124998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45994.285003124998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45994.285003124998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45994.285003124998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45994.285003124998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45994.285003124998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45994.285003124998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45994.285003124998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45994.285003124998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45994.285003124998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45994.285003124998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45994.285003124998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45994.285003124998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45994.285003124998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45994.285003124998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45994.285003124998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45994.285003124998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45994.285003124998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45994.285003124998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45994.285003124998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45994.285003124998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45994.285003124998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45994.285003124998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45994.285003124998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45994.285003124998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45994.285003124998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45994.285003124998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45994.285003124998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45994.285003124998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45994.285003124998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45994.285003124998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45994.285003124998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45994.285003124998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45994.285003124998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45994.285003124998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45994.285003124998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45994.285003124998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45994.285003124998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45994.285003124998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45994.285003124998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45994.285003124998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45994.285003124998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45994.285003124998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45994.285003124998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45994.285003124998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45994.285003124998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45994.285003124998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45994.285003124998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45994.285003124998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45994.285003124998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45994.285003124998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45994.285003124998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45994.285003124998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45994.285003124998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45994.285003124998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45994.285003124998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45994.285003124998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45994.285003124998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45994.285003124998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45994.285003124998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45994.285003124998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45994.285003124998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45994.285003124998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45994.285003124998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45994.285003124998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45994.285003124998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45994.285003124998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45994.285003124998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45994.285003124998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45994.285003124998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45994.285003124998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45994.285003124998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45994.285003124998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45994.285003124998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45994.285003124998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45994.285003124998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45994.285003124998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45994.285003124998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45994.285003124998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45994.285003124998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45994.285003124998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45994.285003124998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45994.285003124998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45994.285003124998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45994.285003124998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45994.285003124998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45994.285003124998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45994.285003124998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45994.285003124998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45994.285003124998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45994.285003124998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45994.285003124998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45994.285003124998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45994.285003124998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45994.285003124998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45994.285003124998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45994.285003124998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45994.285003124998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45994.285003124998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45994.285003124998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45994.285003124998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45994.285003124998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45994.285003124998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45994.285003124998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45994.285003124998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45994.285003124998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45994.285003124998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45994.285003124998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45994.285003124998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45994.285003124998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45994.285003124998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45994.285003124998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45994.285003124998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45994.285003124998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45994.285003124998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45994.285003124998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45994.285003124998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45994.285003124998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45994.285003124998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45994.285003124998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45994.285003124998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45994.285003124998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45994.285003124998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45994.285003124998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45994.285003124998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45994.285003124998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45994.285003124998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45994.285003124998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45994.285003124998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45994.285003124998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45994.285003124998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45994.285003124998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45994.285003124998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45994.285003124998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45994.285003124998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45994.285003124998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45994.285003124998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45994.285003124998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45994.285003124998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45994.285003124998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45994.285003124998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45994.285003124998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45994.285003124998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45994.285003124998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45994.285003124998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45994.285003124998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45994.285003124998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45994.285003124998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45994.285003124998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45994.285003124998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45994.285003124998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45994.285003124998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45994.285003124998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45994.285003124998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45994.285003124998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45994.285003124998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45994.285003124998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45994.285003124998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45994.285003124998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45994.285003124998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45994.285003124998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45994.285003124998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45994.285003124998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45994.285003124998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45994.285003124998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45994.285003124998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45994.285003124998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45994.285003124998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45994.285003124998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45994.285003124998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45994.285003124998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45994.285003124998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45994.285003124998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45994.285003124998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45994.285003124998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45994.285003124998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45994.285003124998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45994.285003124998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45994.285003124998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45994.285003124998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45994.285003124998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45994.285003124998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45994.285003124998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45994.285003124998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45994.285003124998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45994.285003124998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45994.285003124998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45994.285003124998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45994.285003124998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45994.285003124998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45994.285003124998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45994.285003124998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45994.285003124998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45994.285003124998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45994.285003124998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45994.285003124998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45994.285003124998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45994.285003124998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45994.285003124998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45994.285003124998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45994.285003124998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45994.285003124998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45994.285003124998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45994.285003124998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45994.285003124998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45994.285003124998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45994.285003124998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45994.285003124998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45994.285003124998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45994.285003124998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45994.285003124998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45994.285003124998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45994.285003124998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45994.285003124998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45994.285003124998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45994.285003124998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45994.285003124998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45994.285003124998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45994.285003124998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45994.285003124998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45994.285003124998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45994.285003124998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45994.285003124998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45994.285003124998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45994.285003124998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45994.285003124998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45994.285003124998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45994.285003124998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45994.285003124998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45994.285003124998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45994.285003124998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45994.285003124998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45994.285003124998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45994.285003124998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45994.285003124998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45994.285003124998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45994.285003124998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45994.285003124998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45994.285003124998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45994.285003124998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45994.285003124998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45994.285003124998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45994.285003124998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45994.285003124998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45994.285003124998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45994.285003124998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45994.285003124998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45994.285003124998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45994.285003124998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45994.285003124998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45994.285003124998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45994.285003124998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45994.285003124998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45994.285003124998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45994.285003124998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45994.285003124998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45994.285003124998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45994.285003124998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45994.285003124998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45994.285003124998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45994.285003124998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45994.285003124998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45994.285003124998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45994.285003124998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45994.285003124998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45994.285003124998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45994.285003124998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45994.285003124998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45994.285003124998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45994.285003124998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45994.285003124998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45994.285003124998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45994.285003124998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45994.285003124998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45994.285003124998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45994.285003124998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45994.285003124998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45994.285003124998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45994.285003124998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45994.285003124998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45994.285003124998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45994.285003124998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45994.285003124998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45994.285003124998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45994.285003124998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45994.285003124998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45994.285003124998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45994.285003124998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45994.285003124998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45994.285003124998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45994.285003124998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45994.285003124998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45994.285003124998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45994.285003124998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45994.285003124998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45994.285003124998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45994.285003124998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45994.285003124998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45994.285003124998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45994.285003124998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45994.285003124998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45994.285003124998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45994.285003124998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45994.285003124998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45994.285003124998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45994.285003124998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45994.285003124998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45994.285003124998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45994.285003124998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45994.285003124998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45994.285003124998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45994.285003124998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45994.285003124998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45994.285003124998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45994.285003124998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45994.285003124998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45994.285003124998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45994.285003124998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45994.285003124998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45994.285003124998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45994.285003124998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45994.285003124998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45994.285003124998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45994.285003124998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45994.285003124998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45994.285003124998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45994.285003124998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45994.285003124998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45994.285003124998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45994.285003124998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45994.285003124998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45994.285003124998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45994.285003124998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45994.285003124998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45994.285003124998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45994.285003124998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45994.285003124998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45994.285003124998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45994.285003124998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45994.285003124998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45994.285003124998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45994.285003124998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45994.285003124998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45994.285003124998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45994.285003124998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45994.285003124998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45994.285003124998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45994.285003124998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45994.285003124998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45994.285003124998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45994.285003124998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45994.285003124998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45994.285003124998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45994.285003124998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45994.285003124998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45994.285003124998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45994.285003124998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45994.285003124998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45994.285003124998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45994.285003124998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45994.285003124998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45994.285003124998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45994.285003124998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45994.285003124998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45994.285003124998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45994.285003124998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45994.285003124998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45994.285003124998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45994.285003124998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45994.285003124998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45994.285003124998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45994.285003124998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45994.285003124998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45994.285003124998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45994.285003124998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45994.285003124998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45994.285003124998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45994.285003124998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45994.285003124998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45994.285003124998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45994.285003124998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45994.285003124998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45994.285003124998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45994.285003124998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45994.285003124998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45994.285003124998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45994.285003124998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45994.285003124998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45994.285003124998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45994.285003124998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45994.285003124998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45994.285003124998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45994.285003124998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45994.285003124998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45994.285003124998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45994.285003124998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45994.285003124998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45994.285003124998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45994.285003124998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45994.285003124998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45994.285003124998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45994.285003124998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45994.285003124998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45994.285003124998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45994.285003124998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45994.285003124998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45994.285003124998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45994.285003124998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45994.285003124998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45994.285003124998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45994.285003124998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45994.285003124998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45994.285003124998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45994.285003124998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45994.285003124998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45994.285003124998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45994.285003124998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45994.285003124998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45994.285003124998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45994.285003124998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45994.285003124998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45994.285003124998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45994.285003124998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45994.285003124998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45994.285003124998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45994.285003124998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45994.285003124998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45994.285003124998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45994.285003124998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45994.285003124998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45994.285003124998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45994.285003124998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45994.285003124998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45994.285003124998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45994.285003124998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45994.285003124998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45994.285003124998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45994.285003124998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45994.285003124998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45994.285003124998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45994.285003124998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45994.285003124998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45994.285003124998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45994.285003124998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45994.285003124998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45994.285003124998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45994.285003124998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45994.285003124998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45994.285003124998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45994.285003124998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45994.285003124998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45994.285003124998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45994.285003124998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45994.285003124998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45994.285003124998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45994.285003124998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45994.285003124998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45994.285003124998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45994.285003124998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45994.285003124998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45994.285003124998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45994.285003124998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45994.285003124998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45994.285003124998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45994.285003124998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45994.285003124998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45994.285003124998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45994.285003124998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45994.285003124998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45994.285003124998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45994.285003124998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45994.285003124998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45994.285003124998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45994.285003124998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45994.285003124998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45994.285003124998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45994.285003124998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45994.285003124998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45994.285003124998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45994.285003124998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45994.285003124998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45994.285003124998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45994.285003124998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45994.285003124998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45994.285003124998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45994.285003124998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45994.285003124998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45994.285003124998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45994.285003124998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45994.285003124998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45994.285003124998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45994.285003124998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45994.285003124998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45994.285003124998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45994.285003124998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45994.285003124998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45994.285003124998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45994.285003124998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45994.285003124998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45994.285003124998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45994.285003124998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45994.285003124998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45994.285003124998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45994.285003124998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45994.285003124998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45994.285003124998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45994.285003124998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45994.285003124998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45994.285003124998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45994.285003124998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45994.285003124998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45994.285003124998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45994.285003124998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45994.285003124998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45994.285003124998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45994.285003124998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45994.285003124998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45994.285003124998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45994.285003124998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45994.285003124998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45994.285003124998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45994.285003124998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45994.285003124998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45994.285003124998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45994.285003124998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45994.285003124998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45994.285003124998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45994.285003124998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45994.285003124998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45994.285003124998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45994.285003124998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45994.285003124998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45994.285003124998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45994.285003124998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45994.285003124998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45994.285003124998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45994.285003124998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45994.285003124998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45994.285003124998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45994.285003124998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45994.285003124998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45994.285003124998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45994.285003124998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45994.285003124998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45994.285003124998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45994.285003124998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45994.285003124998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45994.285003124998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45994.285003124998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45994.285003124998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45994.285003124998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45994.285003124998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45994.285003124998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45994.285003124998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45994.285003124998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45994.285003124998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45994.285003124998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45994.285003124998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45994.285003124998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45994.285003124998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45994.285003124998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45994.285003124998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45994.285003124998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45994.285003124998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45994.285003124998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45994.285003124998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45994.285003124998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45994.285003124998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45994.285003124998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45994.285003124998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45994.285003124998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45994.285003124998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45994.285003124998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45994.285003124998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45994.285003124998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45994.285003124998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45994.285003124998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45994.285003124998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45994.285003124998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45994.285003124998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45994.285003124998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45994.285003124998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45994.285003124998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45994.285003124998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45994.285003124998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45994.285003124998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45994.285003124998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45994.285003124998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45994.285003124998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45994.285003124998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45994.285003124998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45994.285003124998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45994.285003124998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45994.285003124998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45994.285003124998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45994.285003124998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45994.285003124998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45994.285003124998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45994.285003124998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45994.285003124998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45994.285003124998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45994.285003124998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45994.285003124998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45994.285003124998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45994.285003124998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45994.285003124998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45994.285003124998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45994.285003124998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45994.285003124998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45994.285003124998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45994.285003124998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45994.285003124998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45994.285003124998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45994.285003124998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45994.285003124998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45994.285003124998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45994.285003124998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45994.285003124998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45994.285003124998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45994.285003124998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45994.285003124998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45994.285003124998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45994.285003124998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45994.285003124998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45994.285003124998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45994.285003124998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45994.285003124998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45994.285003124998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45994.285003124998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45994.285003124998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45994.285003124998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45994.285003124998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45994.285003124998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45994.285003124998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45994.285003124998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45994.285003124998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45994.285003124998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45994.285003124998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45994.285003124998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45994.285003124998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45994.285003124998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45994.285003124998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45994.285003124998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45994.285003124998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45994.285003124998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45994.285003124998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45994.285003124998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45994.285003124998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45994.285003124998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45994.285003124998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45994.285003124998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45994.285003124998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45994.285003124998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45994.285003124998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45994.285003124998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45994.285003124998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45994.285003124998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45994.285003124998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45994.285003124998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45994.285003124998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45994.285003124998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45994.285003124998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45994.285003124998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45994.285003124998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45994.285003124998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45994.285003124998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45994.285003124998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45994.285003124998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45994.285003124998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45994.285003124998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45994.285003124998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45994.285003124998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45994.285003124998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45994.285003124998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45994.285003124998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45994.285003124998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45994.285003124998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45994.285003124998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45994.285003124998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45994.285003124998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45994.285003124998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45994.285003124998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45994.285003124998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45994.285003124998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45994.285003124998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45994.285003124998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45994.285003124998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45994.285003124998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45994.285003124998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45994.285003124998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45994.285003124998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45994.285003124998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45994.285003124998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45994.285003124998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45994.285003124998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45994.285003124998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45994.285003124998</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290.80428553240199</v>
      </c>
      <c r="H2" s="92">
        <v>45703.474768518521</v>
      </c>
      <c r="I2" s="92" t="str">
        <f>IFERROR(VLOOKUP(D2,DB!A:F,6,0),"")</f>
        <v>SCECO</v>
      </c>
      <c r="J2" s="92" t="str">
        <f>IFERROR(VLOOKUP(D2,DB!A:G,7,0),"")</f>
        <v>Dead</v>
      </c>
      <c r="K2" s="94" t="s">
        <v>39199</v>
      </c>
      <c r="L2" s="88" t="str">
        <f>IFERROR(VLOOKUP(D2,DB!A:I,9,0),"")</f>
        <v>Latis</v>
      </c>
    </row>
    <row r="3" spans="1:16" ht="15" customHeight="1">
      <c r="A3" s="88" t="s">
        <v>39200</v>
      </c>
      <c r="B3" s="110" t="str">
        <f>IFERROR(VLOOKUP(D3,DB!A:K,11,0),"")</f>
        <v>R4</v>
      </c>
      <c r="C3" s="90">
        <v>2</v>
      </c>
      <c r="D3" s="88" t="s">
        <v>35271</v>
      </c>
      <c r="E3" s="91" t="s">
        <v>39106</v>
      </c>
      <c r="F3" s="92">
        <v>45993.737430555557</v>
      </c>
      <c r="G3" s="93">
        <f ca="1">IFERROR(NOW()-F3,"")</f>
        <v>0.54757256944139954</v>
      </c>
      <c r="H3" s="92">
        <v>45993.737430555557</v>
      </c>
      <c r="I3" s="110" t="str">
        <f>IFERROR(VLOOKUP(D3,DB!A:F,6,0),"")</f>
        <v>Generator-SG</v>
      </c>
      <c r="J3" s="110" t="str">
        <f>IFERROR(VLOOKUP(D3,DB!A:G,7,0),"")</f>
        <v>Dead</v>
      </c>
      <c r="K3" s="94" t="s">
        <v>39201</v>
      </c>
      <c r="L3" s="88" t="str">
        <f>IFERROR(VLOOKUP(D3,DB!A:I,9,0),"")</f>
        <v>Latis</v>
      </c>
    </row>
    <row r="4" spans="1:16" ht="15" customHeight="1">
      <c r="A4" s="88" t="s">
        <v>39202</v>
      </c>
      <c r="B4" s="110" t="str">
        <f>IFERROR(VLOOKUP(D4,DB!A:K,11,0),"")</f>
        <v>R4</v>
      </c>
      <c r="C4" s="90">
        <v>2</v>
      </c>
      <c r="D4" s="88" t="s">
        <v>36353</v>
      </c>
      <c r="E4" s="91" t="s">
        <v>39106</v>
      </c>
      <c r="F4" s="92">
        <v>45690.928472222222</v>
      </c>
      <c r="G4" s="93">
        <f ca="1">IFERROR(NOW()-F4,"")</f>
        <v>303.35653090277629</v>
      </c>
      <c r="H4" s="92">
        <v>45993.892835648148</v>
      </c>
      <c r="I4" s="110" t="str">
        <f>IFERROR(VLOOKUP(D4,DB!A:F,6,0),"")</f>
        <v>Generator-SG</v>
      </c>
      <c r="J4" s="110" t="str">
        <f>IFERROR(VLOOKUP(D4,DB!A:G,7,0),"")</f>
        <v>Weak</v>
      </c>
      <c r="K4" s="94" t="s">
        <v>39203</v>
      </c>
      <c r="L4" s="88" t="str">
        <f>IFERROR(VLOOKUP(D4,DB!A:I,9,0),"")</f>
        <v>Latis</v>
      </c>
    </row>
    <row r="5" spans="1:16" ht="15" customHeight="1">
      <c r="A5" s="110" t="s">
        <v>39204</v>
      </c>
      <c r="B5" s="110" t="str">
        <f>IFERROR(VLOOKUP(D5,DB!A:K,11,0),"")</f>
        <v>R4</v>
      </c>
      <c r="C5" s="90">
        <v>1</v>
      </c>
      <c r="D5" s="88" t="s">
        <v>35680</v>
      </c>
      <c r="E5" s="91" t="s">
        <v>39106</v>
      </c>
      <c r="F5" s="92">
        <v>45993.988888888889</v>
      </c>
      <c r="G5" s="93">
        <f ca="1">IFERROR(NOW()-F5,"")</f>
        <v>0.29611423610913334</v>
      </c>
      <c r="H5" s="92">
        <v>45993.983101851853</v>
      </c>
      <c r="I5" s="110" t="str">
        <f>IFERROR(VLOOKUP(D5,DB!A:F,6,0),"")</f>
        <v>Generator-SG</v>
      </c>
      <c r="J5" s="110" t="str">
        <f>IFERROR(VLOOKUP(D5,DB!A:G,7,0),"")</f>
        <v>Good</v>
      </c>
      <c r="K5" s="94" t="s">
        <v>39205</v>
      </c>
      <c r="L5" s="88" t="str">
        <f>IFERROR(VLOOKUP(D5,DB!A:I,9,0),"")</f>
        <v>Latis</v>
      </c>
    </row>
    <row r="6" spans="1:16" ht="15" customHeight="1">
      <c r="A6" s="110"/>
      <c r="B6" s="110" t="str">
        <f>IFERROR(VLOOKUP(D6,DB!A:K,11,0),"")</f>
        <v/>
      </c>
      <c r="C6" s="90"/>
      <c r="D6" s="88"/>
      <c r="E6" s="91"/>
      <c r="F6" s="92"/>
      <c r="G6" s="93">
        <f ca="1">IFERROR(NOW()-F6,"")</f>
        <v>45994.285003124998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45994.285003124998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45994.285003124998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45994.285003124998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45994.285003124998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45994.285003124998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45994.285003124998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45994.285003124998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45994.285003124998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45994.285003124998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45994.285003124998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45994.285003124998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45994.285003124998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45994.285003124998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45994.285003124998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45994.285003124998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45994.285003124998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45994.285003124998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45994.285003124998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45994.285003124998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45994.285003124998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45994.285003124998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45994.285003124998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45994.285003124998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45994.285003124998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45994.285003124998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45994.285003124998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45994.285003124998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45994.285003124998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45994.285003124998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45994.285003124998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45994.285003124998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45994.285003124998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45994.285003124998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45994.285003124998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45994.285003124998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45994.285003124998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45994.285003124998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45994.285003124998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45994.285003124998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45994.285003124998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45994.285003124998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45994.285003124998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45994.285003124998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45994.285003124998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45994.285003124998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45994.285003124998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45994.285003124998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45994.285003124998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45994.285003124998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45994.285003124998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45994.285003124998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45994.285003124998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45994.285003124998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45994.285003124998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45994.285003124998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45994.285003124998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45994.285003124998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45994.285003124998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45994.285003124998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45994.285003124998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45994.285003124998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45994.285003124998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45994.285003124998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45994.285003124998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45994.285003124998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45994.285003124998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45994.285003124998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45994.285003124998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45994.285003124998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45994.285003124998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45994.285003124998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45994.285003124998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45994.285003124998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45994.285003124998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45994.285003124998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45994.285003124998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45994.285003124998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45994.285003124998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45994.285003124998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45994.285003124998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45994.285003124998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45994.285003124998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45994.285003124998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45994.285003124998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45994.285003124998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45994.285003124998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45994.285003124998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45994.285003124998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45994.285003124998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45994.285003124998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45994.285003124998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45994.285003124998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45994.285003124998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45994.285003124998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45994.285003124998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45994.285003124998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45994.285003124998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45994.285003124998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45994.285003124998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45994.285003124998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45994.285003124998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45994.285003124998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45994.285003124998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45994.285003124998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45994.285003124998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45994.285003124998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45994.285003124998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45994.285003124998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45994.285003124998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45994.285003124998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45994.285003124998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45994.285003124998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45994.285003124998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45994.285003124998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45994.285003124998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45994.285003124998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45994.285003124998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45994.285003124998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45994.285003124998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45994.285003124998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45994.285003124998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45994.285003124998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45994.285003124998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45994.285003124998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45994.285003124998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45994.285003124998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45994.285003124998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45994.285003124998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45994.285003124998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45994.285003124998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45994.285003124998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45994.285003124998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45994.285003124998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45994.285003124998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45994.285003124998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45994.285003124998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45994.285003124998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45994.285003124998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45994.285003124998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45994.285003124998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45994.285003124998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45994.285003124998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45994.285003124998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45994.285003124998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45994.285003124998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45994.285003124998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45994.285003124998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45994.285003124998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45994.285003124998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45994.285003124998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45994.285003124998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45994.285003124998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45994.285003124998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45994.285003124998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45994.285003124998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45994.285003124998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45994.285003124998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45994.285003124998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45994.285003124998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45994.285003124998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45994.285003124998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45994.285003124998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45994.285003124998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45994.285003124998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45994.285003124998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45994.285003124998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45994.285003124998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45994.285003124998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45994.285003124998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45994.285003124998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45994.285003124998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45994.285003124998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45994.285003124998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45994.285003124998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45994.285003124998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45994.285003124998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45994.285003124998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45994.285003124998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45994.285003124998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45994.285003124998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45994.285003124998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45994.285003124998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45994.285003124998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45994.285003124998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45994.285003124998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45994.285003124998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45994.285003124998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45994.285003124998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45994.285003124998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45994.285003124998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45994.285003124998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45994.285003124998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45994.285003124998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45994.285003124998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45994.285003124998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45994.285003124998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45994.285003124998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45994.285003124998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45994.285003124998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45994.285003124998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45994.285003124998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45994.285003124998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45994.285003124998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45994.285003124998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45994.285003124998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45994.285003124998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45994.285003124998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45994.285003124998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45994.285003124998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45994.285003124998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45994.285003124998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45994.285003124998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45994.285003124998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45994.285003124998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45994.285003124998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45994.285003124998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45994.285003124998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45994.285003124998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45994.285003124998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45994.285003124998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45994.285003124998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45994.285003124998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45994.285003124998</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102.45294293980987</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68.096125810181547</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45.623892013885779</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12.911704513884615</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2</v>
      </c>
      <c r="D6" s="37" t="s">
        <v>32904</v>
      </c>
      <c r="E6" s="37" t="s">
        <v>39106</v>
      </c>
      <c r="F6" s="38">
        <v>45994.239201388889</v>
      </c>
      <c r="G6" s="135">
        <f ca="1">IFERROR(NOW()-F6,"")</f>
        <v>4.5801736108842306E-2</v>
      </c>
      <c r="H6" s="38">
        <v>45994.232256944444</v>
      </c>
      <c r="I6" s="37" t="str">
        <f>IFERROR(VLOOKUP(D6,DB!A:F,6,0),"")</f>
        <v>SCECO</v>
      </c>
      <c r="J6" s="37" t="str">
        <f>IFERROR(VLOOKUP(D6,DB!A:G,7,0),"")</f>
        <v>Dead</v>
      </c>
      <c r="K6" s="37" t="s">
        <v>39215</v>
      </c>
      <c r="L6" s="37" t="str">
        <f>IFERROR(VLOOKUP(D6,DB!A:I,9,0),"")</f>
        <v>Latis</v>
      </c>
    </row>
    <row r="7" spans="1:13">
      <c r="A7" s="37"/>
      <c r="B7" s="37" t="str">
        <f>IFERROR(VLOOKUP(D7,DB!A:K,11,0),"")</f>
        <v/>
      </c>
      <c r="C7" s="37"/>
      <c r="D7" s="37"/>
      <c r="E7" s="37"/>
      <c r="F7" s="38"/>
      <c r="G7" s="135">
        <f ca="1">IFERROR(NOW()-F7,"")</f>
        <v>45994.285003124998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45994.285003124998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45994.285003124998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45994.285003124998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45994.285003124998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45994.285003124998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45994.285003124998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45994.285003124998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45994.285003124998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45994.285003124998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45994.285003124998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45994.285003124998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45994.285003124998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45994.285003124998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45994.285003124998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45994.285003124998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45994.285003124998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45994.285003124998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45994.285003124998</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45994.285003124998</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4"/>
  <sheetViews>
    <sheetView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t="s">
        <v>39216</v>
      </c>
      <c r="E2" s="142"/>
      <c r="F2" s="121"/>
      <c r="G2" s="72">
        <f ca="1">IFERROR(NOW()-F2,"-")</f>
        <v>45994.285003124998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45994.285003124998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45994.285003124998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45994.285003124998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45994.285003124998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45994.285003124998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45994.285003124998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45994.285003124998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45994.285003124998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45994.285003124998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45994.285003124998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45994.285003124998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45994.285003124998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45994.285003124998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45994.285003124998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45994.285003124998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45994.285003124998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45994.285003124998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45994.285003124998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45994.285003124998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45994.285003124998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45994.285003124998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45994.285003124998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45994.285003124998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45994.285003124998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45994.285003124998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45994.285003124998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45994.285003124998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45994.285003124998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45994.285003124998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45994.285003124998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45994.285003124998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45994.285003124998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45994.285003124998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45994.285003124998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45994.285003124998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45994.285003124998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45994.285003124998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45994.285003124998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45994.285003124998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45994.285003124998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45994.285003124998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45994.285003124998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45994.285003124998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45994.285003124998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45994.285003124998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45994.285003124998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45994.285003124998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45994.285003124998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45994.285003124998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45994.285003124998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45994.285003124998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45994.285003124998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45994.285003124998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45994.285003124998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45994.285003124998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45994.285003124998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45994.285003124998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45994.285003124998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45994.285003124998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45994.285003124998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45994.285003124998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45994.285003124998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45994.285003124998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45994.285003124998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45994.285003124998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45994.285003124998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45994.285003124998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45994.285003124998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45994.285003124998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45994.285003124998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45994.285003124998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45994.285003124998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45994.285003124998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45994.285003124998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45994.285003124998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45994.285003124998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45994.285003124998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45994.285003124998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45994.285003124998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45994.285003124998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45994.285003124998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45994.285003124998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45994.285003124998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45994.285003124998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45994.285003124998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45994.285003124998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45994.285003124998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45994.285003124998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45994.285003124998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45994.285003124998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45994.285003124998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45994.285003124998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45994.285003124998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45994.285003124998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45994.285003124998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45994.285003124998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45994.285003124998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45994.285003124998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45994.285003124998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45994.285003124998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45994.285003124998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45994.285003124998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45994.285003124998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45994.285003124998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45994.285003124998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45994.285003124998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45994.285003124998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45994.285003124998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45994.285003124998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45994.285003124998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45994.285003124998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45994.285003124998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45994.285003124998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45994.285003124998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45994.285003124998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45994.285003124998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45994.285003124998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45994.285003124998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45994.285003124998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45994.285003124998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45994.285003124998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45994.285003124998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45994.285003124998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45994.285003124998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45994.285003124998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45994.285003124998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45994.285003124998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45994.285003124998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45994.285003124998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45994.285003124998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45994.285003124998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45994.285003124998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45994.285003124998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45994.285003124998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45994.285003124998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45994.285003124998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45994.285003124998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45994.285003124998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45994.285003124998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45994.285003124998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45994.285003124998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45994.285003124998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45994.285003124998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45994.285003124998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45994.285003124998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45994.285003124998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45994.285003124998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45994.285003124998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45994.285003124998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45994.285003124998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45994.285003124998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45994.285003124998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45994.285003124998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45994.285003124998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45994.285003124998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45994.285003124998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45994.285003124998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45994.285003124998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45994.285003124998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45994.285003124998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45994.285003124998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45994.285003124998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45994.285003124998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45994.285003124998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45994.285003124998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45994.285003124998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45994.285003124998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45994.285003124998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45994.285003124998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45994.285003124998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45994.285003124998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45994.285003124998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45994.285003124998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45994.285003124998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45994.285003124998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45994.285003124998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45994.285003124998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45994.285003124998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45994.285003124998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45994.285003124998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45994.285003124998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45994.285003124998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45994.285003124998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45994.285003124998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45994.285003124998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45994.285003124998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45994.285003124998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45994.285003124998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45994.285003124998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45994.285003124998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45994.285003124998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45994.285003124998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45994.285003124998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45994.285003124998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45994.285003124998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45994.285003124998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45994.285003124998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45994.285003124998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45994.285003124998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45994.285003124998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45994.285003124998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45994.285003124998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45994.285003124998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45994.285003124998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45994.285003124998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45994.285003124998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45994.285003124998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45994.285003124998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45994.285003124998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45994.285003124998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45994.285003124998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45994.285003124998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45994.285003124998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45994.285003124998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45994.285003124998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45994.285003124998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45994.285003124998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45994.285003124998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45994.285003124998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45994.285003124998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45994.285003124998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45994.285003124998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45994.285003124998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45994.285003124998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45994.285003124998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45994.285003124998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45994.285003124998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45994.285003124998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45994.285003124998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45994.285003124998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45994.285003124998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45994.285003124998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45994.285003124998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45994.285003124998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45994.285003124998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45994.285003124998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45994.285003124998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45994.285003124998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45994.285003124998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45994.285003124998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45994.285003124998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45994.285003124998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45994.285003124998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45994.285003124998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45994.285003124998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45994.285003124998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45994.285003124998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45994.285003124998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45994.285003124998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45994.285003124998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45994.285003124998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45994.285003124998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45994.285003124998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45994.285003124998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45994.285003124998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45994.285003124998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45994.285003124998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45994.285003124998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45994.285003124998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45994.285003124998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45994.285003124998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45994.285003124998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45994.285003124998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45994.285003124998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45994.285003124998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45994.285003124998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45994.285003124998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45994.285003124998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45994.285003124998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45994.285003124998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45994.285003124998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45994.285003124998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45994.285003124998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45994.285003124998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45994.285003124998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45994.285003124998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45994.285003124998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45994.285003124998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45994.285003124998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45994.285003124998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45994.285003124998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45994.285003124998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45994.285003124998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45994.285003124998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45994.285003124998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45994.285003124998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45994.285003124998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45994.285003124998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45994.285003124998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45994.285003124998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45994.285003124998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45994.285003124998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45994.285003124998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45994.285003124998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45994.285003124998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45994.285003124998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45994.285003124998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45994.285003124998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45994.285003124998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45994.285003124998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45994.285003124998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45994.285003124998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45994.285003124998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45994.285003124998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45994.285003124998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45994.285003124998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45994.285003124998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45994.285003124998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45994.285003124998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45994.285003124998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45994.285003124998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45994.285003124998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45994.285003124998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45994.285003124998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45994.285003124998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45994.285003124998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45994.285003124998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45994.285003124998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45994.285003124998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45994.285003124998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45994.285003124998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45994.285003124998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45994.285003124998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45994.285003124998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45994.285003124998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45994.285003124998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45994.285003124998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45994.285003124998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45994.285003124998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45994.285003124998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45994.285003124998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45994.285003124998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45994.285003124998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45994.285003124998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45994.285003124998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45994.285003124998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45994.285003124998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45994.285003124998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45994.285003124998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45994.285003124998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45994.285003124998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45994.285003124998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45994.285003124998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45994.285003124998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45994.285003124998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45994.285003124998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45994.285003124998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45994.285003124998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45994.285003124998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45994.285003124998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45994.285003124998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45994.285003124998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45994.285003124998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45994.285003124998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45994.285003124998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45994.285003124998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45994.285003124998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45994.285003124998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45994.285003124998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45994.285003124998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45994.285003124998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45994.285003124998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45994.285003124998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45994.285003124998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45994.285003124998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45994.285003124998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45994.285003124998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45994.285003124998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45994.285003124998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45994.285003124998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45994.285003124998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45994.285003124998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45994.285003124998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45994.285003124998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45994.285003124998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45994.285003124998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45994.285003124998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45994.285003124998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45994.285003124998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45994.285003124998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45994.285003124998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45994.285003124998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45994.285003124998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45994.285003124998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45994.285003124998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45994.285003124998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45994.285003124998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45994.285003124998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45994.285003124998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45994.285003124998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45994.285003124998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45994.285003124998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45994.285003124998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45994.285003124998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45994.285003124998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45994.285003124998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45994.285003124998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45994.285003124998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45994.285003124998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45994.285003124998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45994.285003124998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45994.285003124998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45994.285003124998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45994.285003124998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45994.285003124998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45994.285003124998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45994.285003124998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45994.285003124998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45994.285003124998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45994.285003124998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45994.285003124998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45994.285003124998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45994.285003124998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45994.285003124998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45994.285003124998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45994.285003124998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45994.285003124998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45994.285003124998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45994.285003124998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45994.285003124998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45994.285003124998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45994.285003124998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45994.285003124998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45994.285003124998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45994.285003124998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45994.285003124998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45994.285003124998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45994.285003124998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45994.285003124998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45994.285003124998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45994.285003124998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45994.285003124998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45994.285003124998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45994.285003124998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45994.285003124998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45994.285003124998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45994.285003124998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45994.285003124998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45994.285003124998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45994.285003124998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45994.285003124998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45994.285003124998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45994.285003124998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45994.285003124998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45994.285003124998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45994.285003124998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45994.285003124998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45994.285003124998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45994.285003124998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45994.285003124998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45994.285003124998</v>
      </c>
      <c r="H453" s="121"/>
      <c r="I453" s="119" t="str">
        <f>IFERROR(VLOOKUP(D453,DB!A:F,6,0),"")</f>
        <v/>
      </c>
      <c r="J453" s="119" t="str">
        <f>IFERROR(VLOOKUP(D453,DB!A:G,7,0),"")</f>
        <v/>
      </c>
      <c r="K453" s="122"/>
      <c r="L453" s="137" t="str">
        <f>IFERROR(VLOOKUP(D453,DB!A:I,9,0),"")</f>
        <v/>
      </c>
    </row>
    <row r="454" spans="1:12" ht="31.5" customHeight="1">
      <c r="A454" s="143"/>
      <c r="B454" s="144" t="str">
        <f>IFERROR(VLOOKUP(D454,DB!A:K,11,0),"")</f>
        <v/>
      </c>
      <c r="C454" s="145"/>
      <c r="D454" s="144"/>
      <c r="E454" s="142"/>
      <c r="F454" s="146"/>
      <c r="G454" s="147">
        <f ca="1">IFERROR(NOW()-F454,"-")</f>
        <v>45994.285003124998</v>
      </c>
      <c r="H454" s="146"/>
      <c r="I454" s="144" t="str">
        <f>IFERROR(VLOOKUP(D454,DB!A:F,6,0),"")</f>
        <v/>
      </c>
      <c r="J454" s="144" t="str">
        <f>IFERROR(VLOOKUP(D454,DB!A:G,7,0),"")</f>
        <v/>
      </c>
      <c r="K454" s="148"/>
      <c r="L454" s="149" t="str">
        <f>IFERROR(VLOOKUP(D454,DB!A:I,9,0),"")</f>
        <v/>
      </c>
    </row>
  </sheetData>
  <dataValidations count="2">
    <dataValidation allowBlank="1" showInputMessage="1" showErrorMessage="1" sqref="E1" xr:uid="{9E1BC488-8814-4F8A-8DBE-742B3278AB71}"/>
    <dataValidation type="list" allowBlank="1" showInputMessage="1" showErrorMessage="1" sqref="E2:E4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2025-12-03T03:52:00Z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