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4" documentId="120_S{2AC9BD13-BADA-5192-A53E-5A8FF88502F6}" xr6:coauthVersionLast="47" xr6:coauthVersionMax="47" xr10:uidLastSave="{555DE214-0C6B-4859-A63B-10CD43B9390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<sst xmlns="http://schemas.openxmlformats.org/spreadsheetml/2006/main" count="180283" uniqueCount="39126">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</sst>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304.0689159722242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0.61422847222274868</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45967.01734189815</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45967.01734189815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45967.01734189815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45967.01734189815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45967.01734189815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45967.01734189815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45967.01734189815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45967.01734189815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45967.01734189815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45967.01734189815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45967.01734189815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45967.01734189815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45967.01734189815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45967.01734189815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45967.01734189815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45967.01734189815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45967.01734189815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45967.01734189815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45967.01734189815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45967.01734189815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45967.01734189815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45967.01734189815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45967.01734189815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45967.01734189815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45967.01734189815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45967.01734189815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45967.01734189815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45967.01734189815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45967.01734189815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45967.01734189815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45967.01734189815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45967.01734189815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45967.01734189815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45967.01734189815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45967.01734189815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45967.01734189815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45967.01734189815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45967.01734189815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45967.01734189815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45967.01734189815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45967.01734189815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45967.01734189815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45967.01734189815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45967.01734189815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45967.01734189815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45967.01734189815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45967.01734189815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45967.01734189815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45967.01734189815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45967.01734189815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45967.01734189815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45967.01734189815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45967.01734189815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45967.01734189815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45967.01734189815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45967.01734189815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45967.01734189815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45967.01734189815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45967.01734189815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45967.01734189815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45967.01734189815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45967.01734189815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45967.01734189815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45967.01734189815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45967.01734189815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45967.01734189815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45967.01734189815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45967.01734189815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45967.01734189815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45967.01734189815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45967.01734189815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45967.01734189815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45967.01734189815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45967.01734189815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45967.01734189815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45967.01734189815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45967.01734189815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45967.01734189815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45967.01734189815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45967.01734189815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45967.01734189815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45967.01734189815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45967.01734189815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45967.01734189815</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45967.01734189815</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45967.01734189815</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45967.01734189815</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1DB4871-04EE-4A94-9268-6AB7AC782F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142.01750393518887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8.2752585648195236</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45967.01734189815</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45967.01734189815</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45967.01734189815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45967.01734189815</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45967.01734189815</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45967.01734189815</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45967.01734189815</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45967.01734189815</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45967.01734189815</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45967.01734189815</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45967.01734189815</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45967.01734189815</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45967.01734189815</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45967.01734189815</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45967.01734189815</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45967.01734189815</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45967.01734189815</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45967.01734189815</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45967.01734189815</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45967.01734189815</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45967.01734189815</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45967.01734189815</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45967.01734189815</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45967.01734189815</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45967.01734189815</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45967.01734189815</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45967.01734189815</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45967.01734189815</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45967.01734189815</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45967.01734189815</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45967.01734189815</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45967.01734189815</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45967.01734189815</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45967.01734189815</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45967.01734189815</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45967.01734189815</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45967.01734189815</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45967.01734189815</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45967.01734189815</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45967.01734189815</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45967.01734189815</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45967.01734189815</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45967.01734189815</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45967.01734189815</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45967.01734189815</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45967.01734189815</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45967.01734189815</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45967.01734189815</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45967.01734189815</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45967.01734189815</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45967.01734189815</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45967.01734189815</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45967.01734189815</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45967.01734189815</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45967.01734189815</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45967.01734189815</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45967.01734189815</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45967.01734189815</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45967.01734189815</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45967.01734189815</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45967.01734189815</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45967.01734189815</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45967.01734189815</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45967.01734189815</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45967.01734189815</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45967.01734189815</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45967.01734189815</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45967.01734189815</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45967.01734189815</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45967.01734189815</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45967.01734189815</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45967.01734189815</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45967.01734189815</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45967.01734189815</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45967.01734189815</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45967.01734189815</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45967.01734189815</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45967.01734189815</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45967.01734189815</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45967.01734189815</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45967.01734189815</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45967.01734189815</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45967.01734189815</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45967.01734189815</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45967.01734189815</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45967.01734189815</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45967.01734189815</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45967.01734189815</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45967.01734189815</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45967.01734189815</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45967.01734189815</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45967.01734189815</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45967.01734189815</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45967.01734189815</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45967.01734189815</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45967.01734189815</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45967.01734189815</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45967.01734189815</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45967.01734189815</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45967.01734189815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45967.01734189815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45967.01734189815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45967.01734189815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45967.01734189815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45967.01734189815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45967.01734189815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45967.01734189815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45967.01734189815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45967.01734189815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45967.01734189815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45967.01734189815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45967.01734189815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45967.01734189815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45967.01734189815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45967.01734189815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45967.01734189815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45967.01734189815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45967.01734189815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45967.01734189815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45967.01734189815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45967.01734189815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45967.01734189815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45967.01734189815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45967.01734189815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45967.01734189815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45967.01734189815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45967.01734189815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45967.01734189815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45967.01734189815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45967.01734189815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45967.01734189815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45967.01734189815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45967.01734189815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45967.01734189815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45967.01734189815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45967.01734189815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45967.01734189815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45967.01734189815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45967.01734189815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45967.01734189815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45967.01734189815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45967.01734189815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45967.01734189815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45967.01734189815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45967.01734189815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45967.01734189815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45967.01734189815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45967.01734189815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45967.01734189815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45967.01734189815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45967.01734189815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45967.01734189815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45967.01734189815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45967.01734189815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45967.01734189815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45967.01734189815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45967.01734189815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45967.01734189815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45967.01734189815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45967.01734189815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45967.01734189815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45967.01734189815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45967.01734189815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45967.01734189815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45967.01734189815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45967.01734189815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45967.01734189815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45967.01734189815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45967.01734189815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45967.01734189815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45967.01734189815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45967.01734189815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45967.01734189815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45967.01734189815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45967.01734189815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45967.01734189815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45967.01734189815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45967.01734189815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45967.01734189815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45967.01734189815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45967.01734189815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45967.01734189815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45967.01734189815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45967.01734189815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45967.01734189815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45967.01734189815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45967.01734189815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45967.01734189815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45967.01734189815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45967.01734189815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45967.01734189815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45967.01734189815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45967.01734189815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45967.01734189815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45967.01734189815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45967.01734189815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45967.01734189815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45967.01734189815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45967.01734189815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45967.01734189815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45967.01734189815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45967.01734189815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45967.01734189815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45967.01734189815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45967.01734189815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45967.01734189815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45967.01734189815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45967.01734189815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45967.01734189815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45967.01734189815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45967.01734189815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45967.01734189815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45967.01734189815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45967.01734189815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45967.01734189815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45967.01734189815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45967.01734189815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45967.01734189815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45967.01734189815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45967.01734189815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45967.01734189815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45967.01734189815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45967.01734189815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45967.01734189815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45967.01734189815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45967.01734189815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45967.01734189815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45967.01734189815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45967.01734189815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45967.01734189815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45967.01734189815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45967.01734189815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45967.01734189815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45967.01734189815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45967.01734189815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45967.01734189815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45967.01734189815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45967.01734189815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45967.01734189815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45967.01734189815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45967.01734189815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45967.01734189815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45967.01734189815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45967.01734189815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45967.01734189815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45967.01734189815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45967.01734189815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45967.01734189815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45967.01734189815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45967.01734189815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45967.01734189815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45967.01734189815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45967.01734189815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45967.01734189815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45967.01734189815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45967.01734189815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45967.01734189815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45967.01734189815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45967.01734189815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45967.01734189815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45967.01734189815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45967.01734189815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45967.01734189815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45967.01734189815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45967.01734189815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45967.01734189815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45967.01734189815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45967.01734189815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45967.01734189815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45967.01734189815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45967.01734189815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45967.01734189815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45967.01734189815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45967.01734189815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45967.01734189815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45967.01734189815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45967.01734189815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45967.01734189815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45967.01734189815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45967.01734189815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45967.01734189815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45967.01734189815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45967.01734189815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45967.01734189815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45967.01734189815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45967.01734189815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45967.01734189815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45967.01734189815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45967.01734189815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45967.01734189815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45967.01734189815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45967.01734189815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45967.01734189815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45967.01734189815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45967.01734189815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45967.01734189815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45967.01734189815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45967.01734189815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45967.01734189815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45967.01734189815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45967.01734189815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45967.01734189815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45967.01734189815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45967.01734189815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45967.01734189815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45967.01734189815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45967.01734189815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45967.01734189815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45967.01734189815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45967.01734189815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45967.01734189815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45967.01734189815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45967.01734189815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45967.01734189815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45967.01734189815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45967.01734189815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45967.01734189815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45967.01734189815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45967.01734189815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45967.01734189815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45967.01734189815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45967.01734189815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45967.01734189815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45967.01734189815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45967.01734189815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45967.01734189815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45967.01734189815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45967.01734189815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45967.01734189815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45967.01734189815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45967.01734189815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45967.01734189815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45967.01734189815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45967.01734189815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45967.01734189815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45967.01734189815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45967.01734189815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45967.01734189815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45967.01734189815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45967.01734189815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45967.01734189815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45967.01734189815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45967.01734189815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45967.01734189815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45967.01734189815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45967.01734189815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45967.01734189815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45967.01734189815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45967.01734189815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45967.01734189815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45967.01734189815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45967.01734189815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45967.01734189815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45967.01734189815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45967.01734189815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45967.01734189815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45967.01734189815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45967.01734189815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45967.01734189815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45967.01734189815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45967.01734189815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45967.01734189815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45967.01734189815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45967.01734189815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45967.01734189815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45967.01734189815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45967.01734189815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45967.01734189815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45967.01734189815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45967.01734189815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45967.01734189815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45967.01734189815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45967.01734189815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45967.01734189815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45967.01734189815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45967.01734189815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45967.01734189815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45967.01734189815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45967.01734189815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45967.01734189815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45967.01734189815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45967.01734189815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45967.01734189815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45967.01734189815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45967.01734189815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45967.01734189815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45967.01734189815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45967.01734189815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45967.01734189815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45967.01734189815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45967.01734189815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45967.01734189815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45967.01734189815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45967.01734189815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45967.01734189815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45967.01734189815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45967.01734189815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45967.01734189815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45967.01734189815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45967.01734189815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45967.01734189815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45967.01734189815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45967.01734189815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45967.01734189815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45967.01734189815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45967.01734189815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45967.01734189815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45967.01734189815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45967.01734189815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45967.01734189815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45967.01734189815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45967.01734189815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45967.01734189815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45967.01734189815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45967.01734189815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45967.01734189815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45967.01734189815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45967.01734189815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45967.01734189815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45967.01734189815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45967.01734189815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45967.01734189815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45967.01734189815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45967.01734189815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45967.01734189815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45967.01734189815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45967.01734189815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45967.01734189815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45967.01734189815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45967.01734189815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45967.01734189815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45967.01734189815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45967.01734189815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45967.01734189815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45967.01734189815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45967.01734189815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45967.01734189815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45967.01734189815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45967.01734189815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45967.01734189815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45967.01734189815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45967.01734189815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45967.01734189815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45967.01734189815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45967.01734189815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45967.01734189815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45967.01734189815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45967.01734189815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45967.01734189815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45967.01734189815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45967.01734189815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45967.01734189815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45967.01734189815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45967.01734189815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45967.01734189815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45967.01734189815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45967.01734189815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45967.01734189815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45967.01734189815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45967.01734189815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45967.01734189815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45967.01734189815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45967.01734189815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45967.01734189815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45967.01734189815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45967.01734189815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45967.01734189815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45967.01734189815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45967.01734189815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45967.01734189815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45967.01734189815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45967.01734189815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45967.01734189815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45967.01734189815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45967.01734189815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45967.01734189815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45967.01734189815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45967.01734189815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45967.01734189815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45967.01734189815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45967.01734189815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45967.01734189815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45967.01734189815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45967.01734189815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45967.01734189815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45967.01734189815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45967.01734189815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45967.01734189815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45967.01734189815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45967.01734189815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45967.01734189815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45967.01734189815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45967.01734189815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45967.01734189815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45967.01734189815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45967.01734189815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45967.01734189815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45967.01734189815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45967.01734189815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45967.01734189815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45967.01734189815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45967.01734189815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45967.01734189815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45967.01734189815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45967.01734189815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45967.01734189815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45967.01734189815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45967.01734189815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45967.01734189815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45967.01734189815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45967.01734189815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45967.01734189815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45967.01734189815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45967.01734189815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45967.01734189815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45967.01734189815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45967.01734189815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45967.01734189815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45967.01734189815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45967.01734189815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45967.01734189815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45967.01734189815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45967.01734189815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45967.01734189815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45967.01734189815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45967.01734189815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45967.01734189815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45967.01734189815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45967.01734189815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45967.01734189815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45967.01734189815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45967.01734189815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45967.01734189815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45967.01734189815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45967.01734189815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45967.01734189815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45967.01734189815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45967.01734189815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45967.01734189815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45967.01734189815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45967.01734189815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45967.01734189815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45967.01734189815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45967.01734189815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45967.01734189815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45967.01734189815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45967.01734189815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45967.01734189815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45967.01734189815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45967.01734189815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45967.01734189815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45967.01734189815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45967.01734189815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45967.01734189815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45967.01734189815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45967.01734189815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45967.01734189815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45967.01734189815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45967.01734189815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45967.01734189815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45967.01734189815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45967.01734189815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45967.01734189815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45967.01734189815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45967.01734189815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45967.01734189815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45967.01734189815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45967.01734189815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45967.01734189815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45967.01734189815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45967.01734189815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45967.01734189815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45967.01734189815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45967.01734189815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45967.01734189815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45967.01734189815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45967.01734189815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45967.01734189815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45967.01734189815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45967.01734189815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45967.01734189815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45967.01734189815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45967.01734189815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45967.01734189815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45967.01734189815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45967.01734189815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45967.01734189815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45967.01734189815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45967.01734189815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45967.01734189815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45967.01734189815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45967.01734189815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45967.01734189815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45967.01734189815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45967.01734189815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45967.01734189815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45967.01734189815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45967.01734189815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45967.01734189815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45967.01734189815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45967.01734189815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45967.01734189815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45967.01734189815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45967.01734189815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45967.01734189815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45967.01734189815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45967.01734189815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45967.01734189815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45967.01734189815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45967.01734189815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45967.01734189815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45967.01734189815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45967.01734189815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45967.01734189815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45967.01734189815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45967.01734189815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45967.01734189815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45967.01734189815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45967.01734189815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45967.01734189815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45967.01734189815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45967.01734189815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45967.01734189815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45967.01734189815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45967.01734189815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45967.01734189815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45967.01734189815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45967.01734189815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45967.01734189815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45967.01734189815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45967.01734189815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45967.01734189815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45967.01734189815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45967.01734189815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45967.01734189815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45967.01734189815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45967.01734189815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45967.01734189815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45967.01734189815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45967.01734189815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45967.01734189815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45967.01734189815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45967.01734189815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45967.01734189815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45967.01734189815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45967.01734189815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45967.01734189815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45967.01734189815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45967.01734189815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45967.01734189815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45967.01734189815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45967.01734189815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45967.01734189815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45967.01734189815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45967.01734189815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45967.01734189815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45967.01734189815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45967.01734189815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45967.01734189815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45967.01734189815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45967.01734189815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45967.01734189815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45967.01734189815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45967.01734189815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45967.01734189815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45967.01734189815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45967.01734189815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45967.01734189815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45967.01734189815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45967.01734189815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45967.01734189815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45967.01734189815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45967.01734189815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45967.01734189815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45967.01734189815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45967.01734189815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45967.01734189815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45967.01734189815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45967.01734189815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45967.01734189815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45967.01734189815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45967.01734189815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45967.01734189815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45967.01734189815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45967.01734189815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45967.01734189815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45967.01734189815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45967.01734189815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45967.01734189815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45967.01734189815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45967.01734189815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45967.01734189815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45967.01734189815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45967.01734189815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45967.01734189815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45967.01734189815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45967.01734189815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45967.01734189815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45967.01734189815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45967.01734189815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45967.01734189815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45967.01734189815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45967.01734189815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45967.01734189815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45967.01734189815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45967.01734189815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45967.01734189815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45967.01734189815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45967.01734189815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45967.01734189815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45967.01734189815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45967.01734189815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45967.01734189815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45967.01734189815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45967.01734189815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45967.01734189815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45967.01734189815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45967.01734189815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45967.01734189815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45967.01734189815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45967.01734189815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45967.01734189815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45967.01734189815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45967.01734189815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45967.01734189815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45967.01734189815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45967.01734189815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45967.01734189815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45967.01734189815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45967.01734189815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45967.01734189815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45967.01734189815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45967.01734189815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45967.01734189815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45967.01734189815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45967.01734189815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45967.01734189815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45967.01734189815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45967.01734189815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45967.01734189815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45967.01734189815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45967.01734189815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45967.01734189815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45967.01734189815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45967.01734189815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45967.01734189815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45967.01734189815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45967.01734189815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45967.01734189815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45967.01734189815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45967.01734189815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45967.01734189815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45967.01734189815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45967.01734189815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45967.01734189815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45967.01734189815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45967.01734189815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45967.01734189815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45967.01734189815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45967.01734189815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45967.01734189815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45967.01734189815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45967.01734189815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45967.01734189815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45967.01734189815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45967.01734189815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45967.01734189815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45967.01734189815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45967.01734189815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45967.01734189815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45967.01734189815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45967.01734189815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45967.01734189815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45967.01734189815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45967.01734189815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45967.01734189815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45967.01734189815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45967.01734189815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45967.01734189815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45967.01734189815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45967.01734189815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45967.01734189815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45967.01734189815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45967.01734189815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45967.01734189815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45967.01734189815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45967.01734189815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45967.01734189815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45967.01734189815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45967.01734189815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45967.01734189815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45967.01734189815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45967.01734189815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45967.01734189815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45967.01734189815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45967.01734189815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45967.01734189815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45967.01734189815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45967.01734189815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45967.01734189815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45967.01734189815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45967.01734189815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45967.01734189815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45967.01734189815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45967.01734189815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45967.01734189815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45967.01734189815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45967.01734189815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45967.01734189815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45967.01734189815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45967.01734189815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45967.01734189815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45967.01734189815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45967.01734189815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45967.01734189815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45967.01734189815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45967.01734189815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45967.01734189815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45967.01734189815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45967.01734189815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45967.01734189815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45967.01734189815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45967.01734189815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45967.01734189815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45967.01734189815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45967.01734189815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45967.01734189815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45967.01734189815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45967.01734189815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45967.01734189815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45967.01734189815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45967.01734189815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45967.01734189815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45967.01734189815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45967.01734189815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45967.01734189815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45967.01734189815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45967.01734189815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45967.01734189815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45967.01734189815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45967.01734189815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45967.01734189815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45967.01734189815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45967.01734189815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45967.01734189815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45967.01734189815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45967.01734189815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45967.01734189815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45967.01734189815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45967.01734189815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45967.01734189815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45967.01734189815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45967.01734189815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45967.01734189815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45967.01734189815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45967.01734189815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45967.01734189815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45967.01734189815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45967.01734189815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45967.01734189815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45967.01734189815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45967.01734189815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45967.01734189815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45967.01734189815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45967.01734189815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45967.01734189815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45967.01734189815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45967.01734189815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45967.01734189815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45967.01734189815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45967.01734189815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45967.01734189815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45967.01734189815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45967.01734189815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45967.01734189815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45967.01734189815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45967.01734189815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45967.01734189815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45967.01734189815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45967.01734189815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45967.01734189815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45967.01734189815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45967.01734189815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45967.01734189815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45967.01734189815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45967.01734189815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45967.01734189815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45967.01734189815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45967.01734189815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45967.01734189815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45967.01734189815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45967.01734189815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45967.01734189815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45967.01734189815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45967.01734189815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45967.01734189815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45967.01734189815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45967.01734189815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45967.01734189815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45967.01734189815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45967.01734189815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45967.01734189815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45967.01734189815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45967.01734189815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45967.01734189815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45967.01734189815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45967.01734189815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45967.01734189815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45967.01734189815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45967.01734189815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45967.01734189815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45967.01734189815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45967.01734189815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45967.01734189815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45967.01734189815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45967.01734189815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45967.01734189815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45967.01734189815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45967.01734189815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45967.01734189815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45967.01734189815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45967.01734189815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45967.01734189815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45967.01734189815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45967.01734189815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45967.01734189815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45967.01734189815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45967.01734189815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45967.01734189815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45967.01734189815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45967.01734189815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45967.01734189815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45967.01734189815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45967.01734189815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45967.01734189815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45967.01734189815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45967.01734189815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45967.01734189815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45967.01734189815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45967.01734189815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45967.01734189815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45967.01734189815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45967.01734189815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45967.01734189815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45967.01734189815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45967.01734189815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45967.01734189815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45967.01734189815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45967.01734189815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45967.01734189815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45967.01734189815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45967.01734189815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45967.01734189815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45967.01734189815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45967.01734189815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45967.01734189815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45967.01734189815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45967.01734189815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45967.01734189815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45967.01734189815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45967.01734189815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45967.01734189815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45967.01734189815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45967.01734189815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45967.01734189815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45967.01734189815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45967.01734189815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45967.01734189815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45967.01734189815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45967.01734189815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45967.01734189815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45967.01734189815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45967.01734189815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45967.01734189815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45967.01734189815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45967.01734189815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45967.01734189815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45967.01734189815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45967.01734189815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45967.01734189815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45967.01734189815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45967.01734189815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45967.01734189815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45967.01734189815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45967.01734189815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45967.01734189815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45967.01734189815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45967.01734189815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45967.01734189815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45967.01734189815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45967.01734189815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45967.01734189815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45967.01734189815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45967.01734189815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45967.01734189815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45967.01734189815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45967.01734189815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45967.01734189815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45967.01734189815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45967.01734189815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45967.01734189815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45967.01734189815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45967.01734189815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45967.01734189815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45967.01734189815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45967.01734189815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45967.01734189815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45967.01734189815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45967.01734189815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45967.01734189815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45967.01734189815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45967.01734189815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45967.01734189815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45967.01734189815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45967.01734189815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45967.01734189815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45967.01734189815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45967.01734189815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45967.01734189815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45967.01734189815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45967.01734189815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45967.01734189815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45967.01734189815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45967.01734189815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45967.01734189815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45967.01734189815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45967.01734189815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45967.01734189815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45967.01734189815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45967.01734189815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45967.01734189815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45967.01734189815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45967.01734189815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45967.01734189815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45967.01734189815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45967.01734189815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45967.01734189815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45967.01734189815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45967.01734189815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45967.01734189815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45967.01734189815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45967.01734189815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45967.01734189815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45967.01734189815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45967.01734189815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45967.01734189815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45967.01734189815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45967.01734189815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45967.01734189815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45967.01734189815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45967.01734189815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45967.01734189815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45967.01734189815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45967.01734189815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45967.01734189815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45967.01734189815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45967.01734189815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45967.01734189815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45967.01734189815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45967.01734189815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45967.01734189815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45967.01734189815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45967.01734189815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45967.01734189815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45967.01734189815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45967.01734189815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45967.01734189815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45967.01734189815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45967.01734189815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45967.01734189815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45967.01734189815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45967.01734189815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45967.01734189815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45967.01734189815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45967.01734189815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45967.01734189815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45967.01734189815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45967.01734189815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45967.01734189815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45967.01734189815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45967.01734189815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45967.01734189815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45967.01734189815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45967.01734189815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45967.01734189815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45967.01734189815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45967.01734189815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45967.01734189815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45967.01734189815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45967.01734189815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45967.01734189815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45967.01734189815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45967.01734189815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45967.01734189815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45967.01734189815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45967.01734189815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45967.01734189815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45967.01734189815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45967.01734189815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45967.01734189815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45967.01734189815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45967.01734189815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45967.01734189815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45967.01734189815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45967.01734189815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45967.01734189815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45967.01734189815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45967.01734189815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45967.01734189815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45967.01734189815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45967.01734189815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45967.01734189815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45967.01734189815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45967.01734189815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45967.01734189815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45967.01734189815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45967.01734189815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45967.01734189815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45967.01734189815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45967.01734189815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45967.01734189815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45967.01734189815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45967.01734189815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45967.01734189815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45967.01734189815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45967.01734189815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45967.01734189815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45967.01734189815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45967.01734189815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45967.01734189815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45967.01734189815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45967.01734189815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45967.01734189815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45967.01734189815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45967.01734189815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45967.01734189815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45967.01734189815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45967.01734189815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45967.01734189815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45967.01734189815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45967.01734189815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45967.01734189815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45967.01734189815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45967.01734189815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45967.01734189815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45967.01734189815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45967.01734189815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45967.01734189815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45967.01734189815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45967.01734189815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45967.01734189815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45967.01734189815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45967.01734189815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45967.01734189815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45967.01734189815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45967.01734189815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45967.01734189815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45967.01734189815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45967.01734189815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45967.01734189815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45967.01734189815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45967.01734189815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263.53662430555414</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0.23384652777895099</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9.3730787040840369E-2</v>
      </c>
      <c r="H4" s="120">
        <v>45966.917939814812</v>
      </c>
      <c r="I4" s="116" t="str">
        <f>IFERROR(VLOOKUP(D4,DB!A:F,6,0),"")</f>
        <v>Generator-SG</v>
      </c>
      <c r="J4" s="116" t="str">
        <f>IFERROR(VLOOKUP(D4,DB!A:G,7,0),"")</f>
        <v>Dead</v>
      </c>
      <c r="K4" s="122" t="s">
        <v>39114</v>
      </c>
      <c r="L4" s="118" t="str">
        <f>IFERROR(VLOOKUP(D4,DB!A:I,9,0),"")</f>
        <v>Latis</v>
      </c>
    </row>
    <row r="5" spans="1:16" ht="15" customHeight="1">
      <c r="A5" s="116" t="s">
        <v>39116</v>
      </c>
      <c r="B5" s="116" t="str">
        <f>IFERROR(VLOOKUP(D5,DB!A:K,11,0),"")</f>
        <v>R4</v>
      </c>
      <c r="C5" s="117">
        <v>1</v>
      </c>
      <c r="D5" s="92" t="s">
        <v>37933</v>
      </c>
      <c r="E5" s="95" t="s">
        <v>39021</v>
      </c>
      <c r="F5" s="120"/>
      <c r="G5" s="121">
        <f ca="1">IFERROR(NOW()-F5,"")</f>
        <v>45967.01734189815</v>
      </c>
      <c r="H5" s="120">
        <v>45966.973414351851</v>
      </c>
      <c r="I5" s="116" t="str">
        <f>IFERROR(VLOOKUP(D5,DB!A:F,6,0),"")</f>
        <v>SCECO</v>
      </c>
      <c r="J5" s="116" t="str">
        <f>IFERROR(VLOOKUP(D5,DB!A:G,7,0),"")</f>
        <v>Good</v>
      </c>
      <c r="K5" s="122" t="s">
        <v>39117</v>
      </c>
      <c r="L5" s="118" t="str">
        <f>IFERROR(VLOOKUP(D5,DB!A:I,9,0),"")</f>
        <v>Latis</v>
      </c>
    </row>
    <row r="6" spans="1:16" ht="15" customHeight="1">
      <c r="A6" s="116"/>
      <c r="B6" s="116" t="str">
        <f>IFERROR(VLOOKUP(D6,DB!A:K,11,0),"")</f>
        <v/>
      </c>
      <c r="C6" s="92"/>
      <c r="D6" s="92"/>
      <c r="E6" s="95"/>
      <c r="F6" s="120"/>
      <c r="G6" s="121">
        <f ca="1">IFERROR(NOW()-F6,"")</f>
        <v>45967.01734189815</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45967.01734189815</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45967.01734189815</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45967.01734189815</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45967.01734189815</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45967.01734189815</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45967.01734189815</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45967.01734189815</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45967.01734189815</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45967.01734189815</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45967.01734189815</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45967.01734189815</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45967.01734189815</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45967.01734189815</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45967.01734189815</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45967.01734189815</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45967.01734189815</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45967.01734189815</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45967.01734189815</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45967.01734189815</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45967.01734189815</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45967.01734189815</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45967.01734189815</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45967.01734189815</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45967.01734189815</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45967.01734189815</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45967.01734189815</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45967.01734189815</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45967.01734189815</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45967.01734189815</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45967.01734189815</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45967.01734189815</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45967.01734189815</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45967.01734189815</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75.185281712962023</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40.828464583333698</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18.35623078703793</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6.4922916666546371E-2</v>
      </c>
      <c r="H5" s="147">
        <v>45966.946793981479</v>
      </c>
      <c r="I5" s="146" t="str">
        <f>IFERROR(VLOOKUP(D5,DB!A:F,6,0),"")</f>
        <v>SCECO</v>
      </c>
      <c r="J5" s="146" t="str">
        <f>IFERROR(VLOOKUP(D5,DB!A:G,7,0),"")</f>
        <v>Dead</v>
      </c>
      <c r="K5" s="146" t="s">
        <v>39125</v>
      </c>
      <c r="L5" s="146" t="str">
        <f>IFERROR(VLOOKUP(D5,DB!A:I,9,0),"")</f>
        <v>Latis</v>
      </c>
    </row>
    <row r="6" spans="1:13" ht="15">
      <c r="A6" s="146"/>
      <c r="B6" s="146" t="str">
        <f>IFERROR(VLOOKUP(D6,DB!A:K,11,0),"")</f>
        <v/>
      </c>
      <c r="C6" s="146"/>
      <c r="D6" s="146"/>
      <c r="E6" s="146"/>
      <c r="F6" s="147"/>
      <c r="G6" s="148">
        <f ca="1">IFERROR(NOW()-F6,"")</f>
        <v>45967.01734189815</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45967.01734189815</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45967.01734189815</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45967.01734189815</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45967.01734189815</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45967.01734189815</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45967.01734189815</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45967.01734189815</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45967.01734189815</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45967.01734189815</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45967.01734189815</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45967.01734189815</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45967.01734189815</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45967.01734189815</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45967.01734189815</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45967.01734189815</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45967.01734189815</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45967.01734189815</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45967.01734189815</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45967.01734189815</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45967.01734189815</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45967.01734189815</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45967.01734189815</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45967.01734189815</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45967.01734189815</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45967.01734189815</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45967.01734189815</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45967.01734189815</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45967.01734189815</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45967.01734189815</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45967.01734189815</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45967.01734189815</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45967.01734189815</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45967.01734189815</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45967.01734189815</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45967.01734189815</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45967.01734189815</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45967.01734189815</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45967.01734189815</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45967.01734189815</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45967.01734189815</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45967.01734189815</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45967.01734189815</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45967.01734189815</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45967.01734189815</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45967.01734189815</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45967.01734189815</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45967.01734189815</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45967.01734189815</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45967.01734189815</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45967.01734189815</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45967.01734189815</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45967.01734189815</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45967.01734189815</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45967.01734189815</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45967.01734189815</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45967.01734189815</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45967.01734189815</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45967.01734189815</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45967.01734189815</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45967.01734189815</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45967.01734189815</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45967.01734189815</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45967.01734189815</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45967.01734189815</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45967.01734189815</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45967.01734189815</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45967.01734189815</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45967.01734189815</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45967.01734189815</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45967.01734189815</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45967.01734189815</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45967.01734189815</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45967.01734189815</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45967.01734189815</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45967.01734189815</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45967.01734189815</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45967.01734189815</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45967.01734189815</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45967.01734189815</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45967.01734189815</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45967.01734189815</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45967.01734189815</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45967.01734189815</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45967.01734189815</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45967.01734189815</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45967.01734189815</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45967.01734189815</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45967.01734189815</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45967.01734189815</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45967.01734189815</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45967.01734189815</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45967.01734189815</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45967.01734189815</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45967.01734189815</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45967.01734189815</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45967.01734189815</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45967.01734189815</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45967.01734189815</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45967.01734189815</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45967.01734189815</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45967.01734189815</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45967.01734189815</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45967.01734189815</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45967.01734189815</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45967.01734189815</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45967.01734189815</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45967.01734189815</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45967.01734189815</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45967.01734189815</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45967.01734189815</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45967.01734189815</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45967.01734189815</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45967.01734189815</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45967.01734189815</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45967.01734189815</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45967.01734189815</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45967.01734189815</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45967.01734189815</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45967.01734189815</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45967.01734189815</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45967.01734189815</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45967.01734189815</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45967.01734189815</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45967.01734189815</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45967.01734189815</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45967.01734189815</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45967.01734189815</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45967.01734189815</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45967.01734189815</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45967.01734189815</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45967.01734189815</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45967.01734189815</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45967.01734189815</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45967.01734189815</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45967.01734189815</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45967.01734189815</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45967.01734189815</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45967.01734189815</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45967.01734189815</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45967.01734189815</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45967.01734189815</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45967.01734189815</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45967.01734189815</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45967.01734189815</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45967.01734189815</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45967.01734189815</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45967.01734189815</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45967.01734189815</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45967.01734189815</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45967.01734189815</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45967.01734189815</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45967.01734189815</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45967.01734189815</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45967.01734189815</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45967.01734189815</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45967.01734189815</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45967.01734189815</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45967.01734189815</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45967.01734189815</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45967.01734189815</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45967.01734189815</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45967.01734189815</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45967.01734189815</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45967.01734189815</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45967.01734189815</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45967.01734189815</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45967.01734189815</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45967.01734189815</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45967.01734189815</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45967.01734189815</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45967.01734189815</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45967.01734189815</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45967.01734189815</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45967.01734189815</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45967.01734189815</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45967.01734189815</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45967.01734189815</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45967.01734189815</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45967.01734189815</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45967.01734189815</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45967.01734189815</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45967.01734189815</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45967.01734189815</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45967.01734189815</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45967.01734189815</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45967.01734189815</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45967.01734189815</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45967.01734189815</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45967.01734189815</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45967.01734189815</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45967.01734189815</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45967.01734189815</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45967.01734189815</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45967.01734189815</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45967.01734189815</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45967.01734189815</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45967.01734189815</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45967.01734189815</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45967.01734189815</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45967.01734189815</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45967.01734189815</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45967.01734189815</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45967.01734189815</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45967.01734189815</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45967.01734189815</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45967.01734189815</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45967.01734189815</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45967.01734189815</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45967.01734189815</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45967.01734189815</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45967.01734189815</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45967.01734189815</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45967.01734189815</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45967.01734189815</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45967.01734189815</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45967.01734189815</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45967.01734189815</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45967.01734189815</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45967.01734189815</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45967.01734189815</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45967.01734189815</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45967.01734189815</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45967.01734189815</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45967.01734189815</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45967.01734189815</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45967.01734189815</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45967.01734189815</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45967.01734189815</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45967.01734189815</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45967.01734189815</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45967.01734189815</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45967.01734189815</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45967.01734189815</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45967.01734189815</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45967.01734189815</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45967.01734189815</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45967.01734189815</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45967.01734189815</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45967.01734189815</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45967.01734189815</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45967.01734189815</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45967.01734189815</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45967.01734189815</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45967.01734189815</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45967.01734189815</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45967.01734189815</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45967.01734189815</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45967.01734189815</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45967.01734189815</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45967.01734189815</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45967.01734189815</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45967.01734189815</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45967.01734189815</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45967.01734189815</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45967.01734189815</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45967.01734189815</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45967.01734189815</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45967.01734189815</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45967.01734189815</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45967.01734189815</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45967.01734189815</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45967.01734189815</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45967.01734189815</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45967.01734189815</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45967.01734189815</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45967.01734189815</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45967.01734189815</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45967.01734189815</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45967.01734189815</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45967.01734189815</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45967.01734189815</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45967.01734189815</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45967.01734189815</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45967.01734189815</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45967.01734189815</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45967.01734189815</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45967.01734189815</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45967.01734189815</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45967.01734189815</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45967.01734189815</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45967.01734189815</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45967.01734189815</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45967.01734189815</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45967.01734189815</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45967.01734189815</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45967.01734189815</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45967.01734189815</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45967.01734189815</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45967.01734189815</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45967.01734189815</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45967.01734189815</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45967.01734189815</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45967.01734189815</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45967.01734189815</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45967.01734189815</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45967.01734189815</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45967.01734189815</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45967.01734189815</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45967.01734189815</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45967.01734189815</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45967.01734189815</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45967.01734189815</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45967.01734189815</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45967.01734189815</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45967.01734189815</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45967.01734189815</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45967.01734189815</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45967.01734189815</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45967.01734189815</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45967.01734189815</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45967.01734189815</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45967.01734189815</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45967.01734189815</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45967.01734189815</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45967.01734189815</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45967.01734189815</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45967.01734189815</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45967.01734189815</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45967.01734189815</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45967.01734189815</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45967.01734189815</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45967.01734189815</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45967.01734189815</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45967.01734189815</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45967.01734189815</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45967.01734189815</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45967.01734189815</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45967.01734189815</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45967.01734189815</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45967.01734189815</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2025-11-05T21:26:58Z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