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19" documentId="13_ncr:1_{F6CB121F-512D-4AA6-A0C1-0FB36C537598}" xr6:coauthVersionLast="47" xr6:coauthVersionMax="47" xr10:uidLastSave="{F9E9E54E-3EE6-472D-9A38-8616E483CA10}"/>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<sst xmlns="http://schemas.openxmlformats.org/spreadsheetml/2006/main" count="180309" uniqueCount="39140">
  <si>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</si>
  <si>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</si>
  <si>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</si>
  <si>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</si>
  <si>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</si>
  <si>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</si>
  <si>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</si>
  <si>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</si>
  <si>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</si>
  <si>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</si>
  <si>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</si>
  <si>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</si>
  <si>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</si>
  <si>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</si>
  <si>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</si>
  <si>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</si>
  <si>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</si>
  <si>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</si>
  <si>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</si>
  <si>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</si>
  <si>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</si>
  <si>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</si>
  <si>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</si>
  <si>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</si>
  <si>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</si>
  <si>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</si>
  <si>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</si>
  <si>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</si>
  <si>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</si>
  <si>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</si>
  <si>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</si>
  <si>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</si>
  <si>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</si>
  <si>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</si>
  <si>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</si>
  <si>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</si>
  <si>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</si>
  <si>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</si>
  <si>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</si>
  <si>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</si>
  <si>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</si>
  <si>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</si>
  <si>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</si>
  <si>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</si>
  <si>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</si>
  <si>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</si>
  <si>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</si>
  <si>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</si>
  <si>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</si>
  <si>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</si>
  <si>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</si>
  <si>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</si>
  <si>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</si>
  <si>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</si>
  <si>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</si>
  <si>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</si>
  <si>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</si>
  <si>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</si>
  <si>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</si>
  <si>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</si>
  <si>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</si>
  <si>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</si>
  <si>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</si>
  <si>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</si>
  <si>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</si>
  <si>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</si>
  <si>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</si>
  <si>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</si>
  <si>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</si>
  <si>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</si>
  <si>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</si>
  <si>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</si>
  <si>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</si>
  <si>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</si>
  <si>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</si>
  <si>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</si>
  <si>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</si>
  <si>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</si>
  <si>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</si>
  <si>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</si>
  <si>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</si>
  <si>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</si>
  <si>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</si>
  <si>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</si>
  <si>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</si>
  <si>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</si>
  <si>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</si>
  <si>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</si>
  <si>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</si>
  <si>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</si>
  <si>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</si>
  <si>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</si>
  <si>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</si>
  <si>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</si>
  <si>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</si>
  <si>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</si>
  <si>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</si>
  <si>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</si>
  <si>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</si>
  <si>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</si>
  <si>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</si>
  <si>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</si>
  <si>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</si>
  <si>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</si>
  <si>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</si>
  <si>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</si>
  <si>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</si>
  <si>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</si>
  <si>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</si>
  <si>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</si>
  <si>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</si>
  <si>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</si>
  <si>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</si>
  <si>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</si>
  <si>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</si>
  <si>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</si>
  <si>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</si>
  <si>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</si>
  <si>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</si>
  <si>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</si>
  <si>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</si>
  <si>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</si>
  <si>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</si>
  <si>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</si>
  <si>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</si>
  <si>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</si>
  <si>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</si>
  <si>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</si>
  <si>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</si>
  <si>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</si>
  <si>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</si>
  <si>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</si>
  <si>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</si>
  <si>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</si>
  <si>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</si>
  <si>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</si>
  <si>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</si>
  <si>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</si>
  <si>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</si>
  <si>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</si>
  <si>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</si>
  <si>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</si>
  <si>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</si>
  <si>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</si>
  <si>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</si>
  <si>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</si>
  <si>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</si>
  <si>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</si>
  <si>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</si>
  <si>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</si>
  <si>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</si>
  <si>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</si>
  <si>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</si>
  <si>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</si>
  <si>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</si>
  <si>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</si>
  <si>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</si>
  <si>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</si>
  <si>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</si>
  <si>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</si>
  <si>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</si>
  <si>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</si>
  <si>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</si>
  <si>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</si>
  <si>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</si>
  <si>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</si>
  <si>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</si>
  <si>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</si>
  <si>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</si>
  <si>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</si>
  <si>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</si>
  <si>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</si>
  <si>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</si>
  <si>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</si>
  <si>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</si>
  <si>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</si>
  <si>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</si>
  <si>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</si>
  <si>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</si>
  <si>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</si>
  <si>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</si>
  <si>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</si>
  <si>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</si>
  <si>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</si>
  <si>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</si>
  <si>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</si>
  <si>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</si>
  <si>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</si>
  <si>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</si>
  <si>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</si>
  <si>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</si>
  <si>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</si>
  <si>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</si>
  <si>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</si>
  <si>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</si>
  <si>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</si>
  <si>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</si>
  <si>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</si>
  <si>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</si>
  <si>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</si>
  <si>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</si>
  <si>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</si>
  <si>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</si>
  <si>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</si>
  <si>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</si>
  <si>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</si>
  <si>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</si>
  <si>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</si>
  <si>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</si>
  <si>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</si>
  <si>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</si>
  <si>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</si>
  <si>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</si>
  <si>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</si>
  <si>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</si>
  <si>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</si>
  <si>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</si>
  <si>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</si>
  <si>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</si>
  <si>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</si>
  <si>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</si>
  <si>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</si>
  <si>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</si>
  <si>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</si>
  <si>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</si>
  <si>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</si>
  <si>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</si>
  <si>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</si>
  <si>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</si>
  <si>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</si>
  <si>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</si>
  <si>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</si>
  <si>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</si>
  <si>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</si>
  <si>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</si>
  <si>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</si>
  <si>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</si>
  <si>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</si>
  <si>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</si>
  <si>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</si>
  <si>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</si>
  <si>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</si>
  <si>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</si>
  <si>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</si>
  <si>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</si>
  <si>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</si>
  <si>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</si>
  <si>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</si>
  <si>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</si>
  <si>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</si>
  <si>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</si>
  <si>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</si>
  <si>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</si>
  <si>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</si>
  <si>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</si>
  <si>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</si>
  <si>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</si>
  <si>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</si>
  <si>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</si>
  <si>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</si>
  <si>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</si>
  <si>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</si>
  <si>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</si>
  <si>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</si>
  <si>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</si>
  <si>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</si>
  <si>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</si>
  <si>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</si>
  <si>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</si>
  <si>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</si>
  <si>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</si>
  <si>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</si>
  <si>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</si>
  <si>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</si>
  <si>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</si>
  <si>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</si>
  <si>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</si>
  <si>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</si>
  <si>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</si>
  <si>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</si>
  <si>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</si>
  <si>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</si>
  <si>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</si>
  <si>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</si>
  <si>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</si>
  <si>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</si>
  <si>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</si>
  <si>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</si>
  <si>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</si>
  <si>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</si>
  <si>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</si>
  <si>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</si>
  <si>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</si>
  <si>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</si>
  <si>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</si>
  <si>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</si>
  <si>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</si>
  <si>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</si>
  <si>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</si>
  <si>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</si>
  <si>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</si>
  <si>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</si>
  <si>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</si>
  <si>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</si>
  <si>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</si>
  <si>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</si>
  <si>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</si>
  <si>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</si>
  <si>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</si>
  <si>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</si>
  <si>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</si>
  <si>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</si>
  <si>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</si>
  <si>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</si>
  <si>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</si>
  <si>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</si>
  <si>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</si>
  <si>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</si>
  <si>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</si>
  <si>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</si>
  <si>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</si>
  <si>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</si>
  <si>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</si>
  <si>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</si>
  <si>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</si>
  <si>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</si>
  <si>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</si>
  <si>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</si>
  <si>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</si>
  <si>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</si>
  <si>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</si>
  <si>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</si>
  <si>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</si>
  <si>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</si>
  <si>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</si>
  <si>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</si>
  <si>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</si>
  <si>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</si>
  <si>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</si>
  <si>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</si>
  <si>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</si>
  <si>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</si>
  <si>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</si>
  <si>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</si>
  <si>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</si>
  <si>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</si>
  <si>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</si>
  <si>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</si>
  <si>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</si>
  <si>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</si>
  <si>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</si>
  <si>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</si>
  <si>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</si>
  <si>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</si>
  <si>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</si>
  <si>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</si>
  <si>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</si>
  <si>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</si>
  <si>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</si>
  <si>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</si>
  <si>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</si>
  <si>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</si>
  <si>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</si>
  <si>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</si>
  <si>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</si>
  <si>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</si>
  <si>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</si>
  <si>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</si>
  <si>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</si>
  <si>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</si>
  <si>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</si>
  <si>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</si>
  <si>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</si>
  <si>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</si>
  <si>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</si>
  <si>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</si>
  <si>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</si>
  <si>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</si>
  <si>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</si>
  <si>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</si>
  <si>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</si>
  <si>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</si>
  <si>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</si>
  <si>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</si>
  <si>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</si>
  <si>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</si>
  <si>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</si>
  <si>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</si>
  <si>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</si>
  <si>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</si>
  <si>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</si>
  <si>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</si>
  <si>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</si>
  <si>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</si>
  <si>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</si>
  <si>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</si>
  <si>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</si>
  <si>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</si>
  <si>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</si>
  <si>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</si>
  <si>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</si>
  <si>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</si>
  <si>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</si>
  <si>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</si>
  <si>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</si>
  <si>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</si>
  <si>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</si>
  <si>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</si>
  <si>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</si>
  <si>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</si>
  <si>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</si>
  <si>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</si>
  <si>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</si>
  <si>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</si>
  <si>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</si>
  <si>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</si>
  <si>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</si>
  <si>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</si>
  <si>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</si>
  <si>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</si>
  <si>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</si>
  <si>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</si>
  <si>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</si>
  <si>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</si>
  <si>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</si>
  <si>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</si>
  <si>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</si>
  <si>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</si>
  <si>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</si>
  <si>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</si>
  <si>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</si>
  <si>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</si>
  <si>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</si>
  <si>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</si>
  <si>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</si>
  <si>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</si>
  <si>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</si>
  <si>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</si>
  <si>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</si>
  <si>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</si>
  <si>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</si>
  <si>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</si>
  <si>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</si>
  <si>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</si>
  <si>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</si>
  <si>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</si>
  <si>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</si>
  <si>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</si>
  <si>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</si>
  <si>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</si>
  <si>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</si>
  <si>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</si>
  <si>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</si>
  <si>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</si>
  <si>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</si>
  <si>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</si>
  <si>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</si>
  <si>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</si>
  <si>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</si>
  <si>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</si>
  <si>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</si>
  <si>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</si>
  <si>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</si>
  <si>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</si>
  <si>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</si>
  <si>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</si>
  <si>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</si>
  <si>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</si>
  <si>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</si>
  <si>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</si>
  <si>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</si>
  <si>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</si>
  <si>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</si>
  <si>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</si>
  <si>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</si>
  <si>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</si>
  <si>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</si>
  <si>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</si>
  <si>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</si>
  <si>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</si>
  <si>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</si>
  <si>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</si>
  <si>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</si>
  <si>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</si>
  <si>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</si>
  <si>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</si>
  <si>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</si>
  <si>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</si>
  <si>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</si>
  <si>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</si>
  <si>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</si>
  <si>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</si>
  <si>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</si>
  <si>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</si>
  <si>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</si>
  <si>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</si>
  <si>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</si>
  <si>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</si>
  <si>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</si>
  <si>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</si>
  <si>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</si>
  <si>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</si>
  <si>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</si>
  <si>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</si>
  <si>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</si>
  <si>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</si>
  <si>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</si>
  <si>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</si>
  <si>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</si>
  <si>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</si>
  <si>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</si>
  <si>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</si>
  <si>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</si>
  <si>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</si>
  <si>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</si>
  <si>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</si>
  <si>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</si>
  <si>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</si>
  <si>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</si>
  <si>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</si>
  <si>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</si>
  <si>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</si>
  <si>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</si>
  <si>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</si>
  <si>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</si>
  <si>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</si>
  <si>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</si>
  <si>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</si>
  <si>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</si>
  <si>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</si>
  <si>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</si>
  <si>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</si>
  <si>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</si>
  <si>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</si>
  <si>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</si>
  <si>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</si>
  <si>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</si>
  <si>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</si>
  <si>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</si>
  <si>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</si>
  <si>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</si>
  <si>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</si>
  <si>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</si>
  <si>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</si>
  <si>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</si>
  <si>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</si>
  <si>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</si>
  <si>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</si>
  <si>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</si>
  <si>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</si>
  <si>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</si>
  <si>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</si>
  <si>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</si>
  <si>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</si>
  <si>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</si>
  <si>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</si>
  <si>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</si>
  <si>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</si>
  <si>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</si>
  <si>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</si>
  <si>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</si>
  <si>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</si>
  <si>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</si>
  <si>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</si>
  <si>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</si>
  <si>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</si>
  <si>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</si>
  <si>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</si>
  <si>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</si>
  <si>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</si>
  <si>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</si>
  <si>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</si>
  <si>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</si>
  <si>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</si>
  <si>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</si>
  <si>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</si>
  <si>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</si>
  <si>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</si>
  <si>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</si>
  <si>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</si>
  <si>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</si>
  <si>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</si>
  <si>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</si>
  <si>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</si>
  <si>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</si>
  <si>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</si>
  <si>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</si>
  <si>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</si>
  <si>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</si>
  <si>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</si>
  <si>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</si>
  <si>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</si>
  <si>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</si>
  <si>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</si>
  <si>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</si>
  <si>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</si>
  <si>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</si>
  <si>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</si>
  <si>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</si>
  <si>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</si>
  <si>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</si>
  <si>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</si>
  <si>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</si>
  <si>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</si>
  <si>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</si>
  <si>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</si>
  <si>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</si>
  <si>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</si>
  <si>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</si>
  <si>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</si>
  <si>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</si>
  <si>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</si>
  <si>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</si>
  <si>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</si>
  <si>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</si>
  <si>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</si>
  <si>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</si>
  <si>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</si>
  <si>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</si>
  <si>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</si>
  <si>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</si>
  <si>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</si>
  <si>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</si>
  <si>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</si>
  <si>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</si>
  <si>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</si>
  <si>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</si>
  <si>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</si>
  <si>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</si>
  <si>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</si>
  <si>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</si>
  <si>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</si>
  <si>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</si>
  <si>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</si>
  <si>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</si>
  <si>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</si>
  <si>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</si>
  <si>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</si>
  <si>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</si>
  <si>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</si>
  <si>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</si>
  <si>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</si>
  <si>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</si>
  <si>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</si>
  <si>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</si>
  <si>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</si>
  <si>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</si>
  <si>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</si>
  <si>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</si>
  <si>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</si>
  <si>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</si>
  <si>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</si>
  <si>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</si>
  <si>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</si>
  <si>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</si>
  <si>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</si>
  <si>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</si>
  <si>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</si>
  <si>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</si>
  <si>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</si>
  <si>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</si>
  <si>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</si>
  <si>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</si>
  <si>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</si>
  <si>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</si>
  <si>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</si>
  <si>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</si>
  <si>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</si>
  <si>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</si>
  <si>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</si>
  <si>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</si>
  <si>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</si>
  <si>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</si>
  <si>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</si>
  <si>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</si>
  <si>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</si>
  <si>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</si>
  <si>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</si>
  <si>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</si>
  <si>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</si>
  <si>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</si>
  <si>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</si>
  <si>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</si>
  <si>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</si>
  <si>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</si>
  <si>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</si>
  <si>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</si>
  <si>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</si>
  <si>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</si>
  <si>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</si>
  <si>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</si>
  <si>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</si>
  <si>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</si>
  <si>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</si>
  <si>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</si>
  <si>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</si>
  <si>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</si>
  <si>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</si>
  <si>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</si>
  <si>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</si>
  <si>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</si>
  <si>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</si>
  <si>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</si>
  <si>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</si>
  <si>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</si>
  <si>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</si>
  <si>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</si>
  <si>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</si>
  <si>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</si>
  <si>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</si>
  <si>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</si>
  <si>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</si>
  <si>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</si>
  <si>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</si>
  <si>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</si>
  <si>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</si>
  <si>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</si>
  <si>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</si>
  <si>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</si>
  <si>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</si>
  <si>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</si>
  <si>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</si>
  <si>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</si>
  <si>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</si>
  <si>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</si>
  <si>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</si>
  <si>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</si>
  <si>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</si>
  <si>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</si>
  <si>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</si>
  <si>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</si>
  <si>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</si>
  <si>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</si>
  <si>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</si>
  <si>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</si>
  <si>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</si>
  <si>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</si>
  <si>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</si>
  <si>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</si>
  <si>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</si>
  <si>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</si>
  <si>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</si>
  <si>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</si>
  <si>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</si>
  <si>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</si>
  <si>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</si>
  <si>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</si>
  <si>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</si>
  <si>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</si>
  <si>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</si>
  <si>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</si>
  <si>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</si>
  <si>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</si>
  <si>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</si>
  <si>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</si>
  <si>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</si>
  <si>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</si>
  <si>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</si>
  <si>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</si>
  <si>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</si>
  <si>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</si>
  <si>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</si>
  <si>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</si>
  <si>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</si>
  <si>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</si>
  <si>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</si>
  <si>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</si>
  <si>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</si>
  <si>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</si>
  <si>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</si>
  <si>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</si>
  <si>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</si>
  <si>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</si>
  <si>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</si>
  <si>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</si>
  <si>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</si>
  <si>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</si>
  <si>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</si>
  <si>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</si>
  <si>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</si>
  <si>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</si>
  <si>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</si>
  <si>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</si>
  <si>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</si>
  <si>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</si>
  <si>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</si>
  <si>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</si>
  <si>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</si>
  <si>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</si>
  <si>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</si>
  <si>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</si>
  <si>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</si>
  <si>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</si>
  <si>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</si>
  <si>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</si>
  <si>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</si>
  <si>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</si>
  <si>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</si>
  <si>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</si>
  <si>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</si>
  <si>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</si>
  <si>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</si>
  <si>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</si>
  <si>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</si>
  <si>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</si>
  <si>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</si>
  <si>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</si>
  <si>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</si>
  <si>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</si>
  <si>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</si>
  <si>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</si>
  <si>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</si>
  <si>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</si>
  <si>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</si>
  <si>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</si>
  <si>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</si>
  <si>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</si>
  <si>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</si>
  <si>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</si>
  <si>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</si>
  <si>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</si>
  <si>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</si>
  <si>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</si>
  <si>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</si>
  <si>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</si>
  <si>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</si>
  <si>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</si>
  <si>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</si>
  <si>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</si>
  <si>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</si>
  <si>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</si>
  <si>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</si>
  <si>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</si>
  <si>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</si>
  <si>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</si>
  <si>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</si>
  <si>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</si>
  <si>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</si>
  <si>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</si>
  <si>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</si>
  <si>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</si>
  <si>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</si>
  <si>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</si>
  <si>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</si>
  <si>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</si>
  <si>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</si>
  <si>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</si>
  <si>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</si>
  <si>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</si>
  <si>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</si>
  <si>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</si>
  <si>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</si>
  <si>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</si>
  <si>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</si>
  <si>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</si>
  <si>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</si>
  <si>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</si>
  <si>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</si>
  <si>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</si>
  <si>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</si>
  <si>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</si>
  <si>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</si>
  <si>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</si>
  <si>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</si>
  <si>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</si>
  <si>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</si>
  <si>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</si>
  <si>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</si>
  <si>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</si>
  <si>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</si>
  <si>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</si>
  <si>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</si>
  <si>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</si>
  <si>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</si>
  <si>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</si>
  <si>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</si>
  <si>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</si>
  <si>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</si>
  <si>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</si>
  <si>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</si>
  <si>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</si>
  <si>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</si>
  <si>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</si>
  <si>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</si>
  <si>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</si>
  <si>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</si>
  <si>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</si>
  <si>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</si>
  <si>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</si>
  <si>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</si>
  <si>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</si>
  <si>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</si>
  <si>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</si>
  <si>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</si>
  <si>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</si>
  <si>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</si>
  <si>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</si>
  <si>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</si>
  <si>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</si>
  <si>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</si>
  <si>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</si>
  <si>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</si>
  <si>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</si>
  <si>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</si>
  <si>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</si>
  <si>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</si>
  <si>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</si>
  <si>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</si>
  <si>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</si>
  <si>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</si>
  <si>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</si>
  <si>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</si>
  <si>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</si>
  <si>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</si>
  <si>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</si>
  <si>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</si>
  <si>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</si>
  <si>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</si>
  <si>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</si>
  <si>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</si>
  <si>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</si>
  <si>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</si>
  <si>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</si>
  <si>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</si>
  <si>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</si>
  <si>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</si>
  <si>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</si>
  <si>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</si>
  <si>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</si>
  <si>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</si>
  <si>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</si>
  <si>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</si>
  <si>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</si>
  <si>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</si>
  <si>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</si>
  <si>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</si>
  <si>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</si>
  <si>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</si>
  <si>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</si>
  <si>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</si>
  <si>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</si>
  <si>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</si>
  <si>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</si>
  <si>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</si>
  <si>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</si>
  <si>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</si>
  <si>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</si>
  <si>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</si>
  <si>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</si>
  <si>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</si>
  <si>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</si>
  <si>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</si>
  <si>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</si>
  <si>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</si>
  <si>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</si>
  <si>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</si>
  <si>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</si>
  <si>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</si>
  <si>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</si>
  <si>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</si>
  <si>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</si>
  <si>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</si>
  <si>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</si>
  <si>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</si>
  <si>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</si>
  <si>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</si>
  <si>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</si>
  <si>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</si>
  <si>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</si>
  <si>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</si>
  <si>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</si>
  <si>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</si>
  <si>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</si>
  <si>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</si>
  <si>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</si>
  <si>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</si>
  <si>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</si>
  <si>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</si>
  <si>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</si>
  <si>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</si>
  <si>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</si>
  <si>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</si>
  <si>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</si>
  <si>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</si>
  <si>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</si>
  <si>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</si>
  <si>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</si>
  <si>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</si>
  <si>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</si>
  <si>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</si>
  <si>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</si>
  <si>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</si>
  <si>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</si>
  <si>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</si>
  <si>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</si>
  <si>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</si>
  <si>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</si>
  <si>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</si>
  <si>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</si>
  <si>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</si>
  <si>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</si>
  <si>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</si>
  <si>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</si>
  <si>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</si>
  <si>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</si>
  <si>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</si>
  <si>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</si>
  <si>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</si>
  <si>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</si>
  <si>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</si>
  <si>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</si>
  <si>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</si>
  <si>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</si>
  <si>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</si>
  <si>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</si>
  <si>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</si>
  <si>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</si>
  <si>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</si>
  <si>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</si>
  <si>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</si>
  <si>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</si>
  <si>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</si>
  <si>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</si>
  <si>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</si>
  <si>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</si>
  <si>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</si>
  <si>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</si>
  <si>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</si>
  <si>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</si>
  <si>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</si>
  <si>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</si>
  <si>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</si>
  <si>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</si>
  <si>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</si>
  <si>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</si>
  <si>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</si>
  <si>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</si>
  <si>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</si>
  <si>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</si>
  <si>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</si>
  <si>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</si>
  <si>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</si>
  <si>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</si>
  <si>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</si>
  <si>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</si>
  <si>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</si>
  <si>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</si>
  <si>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</si>
  <si>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</si>
  <si>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</si>
  <si>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</si>
  <si>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</si>
  <si>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</si>
  <si>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</si>
  <si>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</si>
  <si>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</si>
  <si>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</si>
  <si>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</si>
  <si>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</si>
  <si>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</si>
  <si>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</si>
  <si>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</si>
  <si>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</si>
  <si>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</si>
  <si>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</si>
  <si>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</si>
  <si>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</si>
  <si>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</si>
  <si>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</si>
  <si>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</si>
  <si>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</si>
  <si>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</si>
  <si>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</si>
  <si>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</si>
  <si>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</si>
  <si>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</si>
  <si>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</si>
  <si>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</si>
  <si>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</si>
  <si>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</si>
  <si>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</si>
  <si>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</si>
  <si>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</si>
  <si>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</si>
  <si>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</si>
  <si>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</si>
  <si>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</si>
  <si>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</si>
  <si>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</si>
  <si>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</si>
  <si>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</si>
  <si>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</si>
  <si>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</si>
  <si>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</si>
  <si>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</si>
  <si>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</si>
  <si>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</si>
  <si>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</si>
  <si>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</si>
  <si>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</si>
  <si>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</si>
  <si>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</si>
  <si>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</si>
  <si>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</si>
  <si>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</si>
  <si>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</si>
  <si>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</si>
  <si>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</si>
  <si>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</si>
  <si>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</si>
  <si>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</si>
  <si>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</si>
  <si>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</si>
  <si>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</si>
  <si>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</si>
  <si>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</si>
  <si>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</si>
  <si>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</si>
  <si>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</si>
  <si>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</si>
  <si>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</si>
  <si>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</si>
  <si>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</si>
  <si>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</si>
  <si>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</si>
  <si>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</si>
  <si>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</si>
  <si>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</si>
  <si>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</si>
  <si>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</si>
  <si>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</si>
  <si>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</si>
  <si>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</si>
  <si>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</si>
  <si>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</si>
  <si>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</si>
  <si>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</si>
  <si>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</si>
  <si>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</si>
  <si>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</si>
  <si>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</si>
  <si>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</si>
  <si>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</si>
  <si>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</si>
  <si>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</si>
  <si>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</si>
  <si>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</si>
  <si>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</si>
  <si>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</si>
  <si>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</si>
  <si>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</si>
  <si>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</si>
  <si>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</si>
  <si>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</si>
  <si>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</si>
  <si>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</si>
  <si>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</si>
  <si>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</si>
  <si>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</si>
  <si>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</si>
  <si>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</si>
  <si>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</si>
  <si>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</si>
  <si>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</si>
  <si>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</si>
  <si>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</si>
  <si>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</si>
  <si>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</si>
  <si>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</si>
  <si>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</si>
  <si>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</si>
  <si>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</si>
  <si>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</si>
  <si>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</si>
  <si>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</si>
  <si>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</si>
  <si>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</si>
  <si>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</si>
  <si>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</si>
  <si>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</si>
  <si>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</si>
  <si>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</si>
  <si>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</si>
  <si>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</si>
  <si>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</si>
  <si>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</si>
  <si>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</si>
  <si>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</si>
  <si>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</si>
  <si>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</si>
  <si>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</si>
  <si>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</si>
  <si>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</si>
  <si>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</si>
  <si>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</si>
  <si>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</si>
  <si>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</si>
  <si>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</si>
  <si>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</si>
  <si>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</si>
  <si>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</si>
  <si>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</si>
  <si>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</si>
  <si>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</si>
  <si>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</si>
  <si>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</si>
  <si>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</si>
  <si>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</si>
  <si>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</si>
  <si>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</si>
  <si>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</si>
  <si>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</si>
  <si>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</si>
  <si>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</si>
  <si>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</si>
  <si>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</si>
  <si>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</si>
  <si>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</si>
  <si>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</si>
  <si>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</si>
  <si>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</si>
  <si>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</si>
  <si>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</si>
  <si>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</si>
  <si>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</si>
  <si>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</si>
  <si>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</si>
  <si>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</si>
  <si>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</si>
  <si>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</si>
  <si>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</si>
  <si>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</si>
  <si>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</si>
  <si>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</si>
  <si>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</si>
  <si>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</si>
  <si>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</si>
  <si>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</si>
  <si>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</si>
  <si>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</si>
  <si>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</si>
  <si>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</si>
  <si>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</si>
  <si>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</si>
  <si>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</si>
  <si>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</si>
  <si>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</si>
  <si>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</si>
  <si>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</si>
  <si>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</si>
  <si>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</si>
  <si>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</si>
  <si>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</si>
  <si>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</si>
  <si>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</si>
  <si>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</si>
  <si>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</si>
  <si>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</si>
  <si>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</si>
  <si>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</si>
  <si>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</si>
  <si>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</si>
  <si>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</si>
  <si>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</si>
  <si>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</si>
  <si>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</si>
  <si>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</si>
  <si>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</si>
  <si>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</si>
  <si>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</si>
  <si>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</si>
  <si>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</si>
  <si>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</si>
  <si>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</si>
  <si>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</si>
  <si>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</si>
  <si>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</si>
  <si>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</si>
  <si>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</si>
  <si>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</si>
  <si>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</si>
  <si>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</si>
  <si>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</si>
  <si>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</si>
  <si>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</si>
  <si>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</si>
  <si>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</si>
  <si>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</si>
  <si>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</si>
  <si>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</si>
  <si>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</si>
  <si>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</si>
  <si>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</si>
  <si>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</si>
  <si>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</si>
  <si>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</si>
  <si>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</si>
  <si>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</si>
  <si>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</si>
  <si>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</si>
  <si>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</si>
  <si>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</si>
  <si>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</si>
  <si>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</si>
  <si>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</si>
  <si>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</si>
  <si>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</si>
  <si>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</si>
  <si>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</si>
  <si>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</si>
  <si>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</si>
  <si>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</si>
  <si>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</si>
  <si>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</si>
  <si>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</si>
  <si>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</si>
  <si>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</si>
  <si>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</si>
  <si>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</si>
  <si>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</si>
  <si>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</si>
  <si>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</si>
  <si>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</si>
  <si>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</si>
  <si>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</si>
  <si>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</si>
  <si>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</si>
  <si>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</si>
  <si>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</si>
  <si>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</si>
  <si>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</si>
  <si>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</si>
  <si>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</si>
  <si>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</si>
  <si>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</si>
  <si>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</si>
  <si>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</si>
  <si>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</si>
  <si>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</si>
  <si>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</si>
  <si>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</si>
  <si>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</si>
  <si>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</si>
  <si>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</si>
  <si>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</si>
  <si>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</si>
  <si>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</si>
  <si>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</si>
  <si>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</si>
  <si>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</si>
  <si>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</si>
  <si>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</si>
  <si>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</si>
  <si>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</si>
  <si>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</si>
  <si>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</si>
  <si>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</si>
  <si>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</si>
  <si>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</si>
  <si>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</si>
  <si>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</si>
  <si>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</si>
  <si>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</si>
  <si>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</si>
  <si>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</si>
  <si>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</si>
  <si>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</si>
  <si>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</si>
  <si>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</si>
  <si>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</si>
  <si>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</si>
  <si>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</si>
  <si>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</si>
  <si>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</si>
  <si>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</si>
  <si>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</si>
  <si>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</si>
  <si>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</si>
  <si>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</si>
  <si>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</si>
  <si>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</si>
  <si>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</si>
  <si>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</si>
  <si>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</si>
  <si>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</si>
  <si>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</si>
  <si>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</si>
  <si>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</si>
  <si>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</si>
  <si>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</si>
  <si>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</si>
  <si>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</si>
  <si>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</si>
  <si>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</si>
  <si>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</si>
  <si>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</si>
  <si>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</si>
  <si>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</si>
  <si>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</si>
  <si>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</si>
  <si>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</si>
  <si>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</si>
  <si>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</si>
  <si>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</si>
  <si>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</si>
  <si>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</si>
  <si>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</si>
  <si>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</si>
  <si>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</si>
  <si>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</si>
  <si>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</si>
  <si>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</si>
  <si>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</si>
  <si>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</si>
  <si>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</si>
  <si>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</si>
  <si>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</si>
  <si>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</si>
  <si>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</si>
  <si>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</si>
  <si>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</si>
  <si>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</si>
  <si>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</si>
  <si>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</si>
  <si>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</si>
  <si>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</si>
  <si>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</si>
  <si>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</si>
  <si>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</si>
  <si>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</si>
  <si>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</si>
  <si>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</si>
  <si>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</si>
  <si>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</si>
  <si>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</si>
  <si>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</si>
  <si>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</si>
  <si>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</si>
  <si>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</si>
  <si>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</si>
  <si>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</si>
  <si>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</si>
  <si>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</si>
  <si>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</si>
  <si>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</si>
  <si>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</si>
  <si>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</si>
  <si>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</si>
  <si>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</si>
  <si>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</si>
  <si>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</si>
  <si>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</si>
  <si>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</si>
  <si>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</si>
  <si>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</si>
  <si>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</si>
  <si>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</si>
  <si>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</si>
  <si>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</si>
  <si>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</si>
  <si>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</si>
  <si>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</si>
  <si>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</si>
  <si>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</si>
  <si>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</si>
  <si>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</si>
  <si>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</si>
  <si>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</si>
  <si>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</si>
  <si>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</si>
  <si>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</si>
  <si>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</si>
  <si>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</si>
  <si>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</si>
  <si>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</si>
  <si>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</si>
  <si>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</si>
  <si>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</si>
  <si>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</si>
  <si>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</si>
  <si>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</si>
  <si>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</si>
  <si>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</si>
  <si>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</si>
  <si>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</si>
  <si>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</si>
  <si>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</si>
  <si>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</si>
  <si>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</si>
  <si>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</si>
  <si>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</si>
  <si>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</si>
  <si>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</si>
  <si>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</si>
  <si>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</si>
  <si>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</si>
  <si>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</si>
  <si>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</si>
  <si>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</si>
  <si>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</si>
  <si>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</si>
  <si>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</si>
  <si>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</si>
  <si>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</si>
  <si>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</si>
  <si>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</si>
  <si>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</si>
  <si>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</si>
  <si>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</si>
  <si>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</si>
  <si>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</si>
  <si>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</si>
  <si>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</si>
  <si>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</si>
  <si>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</si>
  <si>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</si>
  <si>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</si>
  <si>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</si>
  <si>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</si>
  <si>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</si>
  <si>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</si>
  <si>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</si>
  <si>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</si>
  <si>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</si>
  <si>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</si>
  <si>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</si>
  <si>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</si>
  <si>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</si>
  <si>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</si>
  <si>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</si>
  <si>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</si>
  <si>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</si>
  <si>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</si>
  <si>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</si>
  <si>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</si>
  <si>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</si>
  <si>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</si>
  <si>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</si>
  <si>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</si>
  <si>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</si>
  <si>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</si>
  <si>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</si>
  <si>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</si>
  <si>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</si>
  <si>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</si>
  <si>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</si>
  <si>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</si>
  <si>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</si>
  <si>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</si>
  <si>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</si>
  <si>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</si>
  <si>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</si>
  <si>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</si>
  <si>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</si>
  <si>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</si>
  <si>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</si>
  <si>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</si>
  <si>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</si>
  <si>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</si>
  <si>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</si>
  <si>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</si>
  <si>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</si>
  <si>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</si>
  <si>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</si>
  <si>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</si>
  <si>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</si>
  <si>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</si>
  <si>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</si>
  <si>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</si>
  <si>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</si>
  <si>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</si>
  <si>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</si>
  <si>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</si>
  <si>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</si>
  <si>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</si>
  <si>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</si>
  <si>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</si>
  <si>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</si>
  <si>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</si>
  <si>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</si>
  <si>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</si>
  <si>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</si>
  <si>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</si>
  <si>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</si>
  <si>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</si>
  <si>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</si>
  <si>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</si>
  <si>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</si>
  <si>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</si>
  <si>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</si>
  <si>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</si>
  <si>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</si>
  <si>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</si>
  <si>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</si>
  <si>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</si>
  <si>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</si>
  <si>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</si>
  <si>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</si>
  <si>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</si>
  <si>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</si>
  <si>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</si>
  <si>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</si>
  <si>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</si>
  <si>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</si>
  <si>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</si>
  <si>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</si>
  <si>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</si>
  <si>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</si>
  <si>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</si>
  <si>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</si>
  <si>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</si>
  <si>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</si>
  <si>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</si>
  <si>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</si>
  <si>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</si>
  <si>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</si>
  <si>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</si>
  <si>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</si>
  <si>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</si>
  <si>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</si>
  <si>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</si>
  <si>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</si>
  <si>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</si>
  <si>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</si>
  <si>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</si>
  <si>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</si>
  <si>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</si>
  <si>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</si>
  <si>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</si>
  <si>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</si>
  <si>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</si>
  <si>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</si>
  <si>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</si>
  <si>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</si>
  <si>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</si>
  <si>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</si>
  <si>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</si>
  <si>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</si>
  <si>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</si>
  <si>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</si>
  <si>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</si>
  <si>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</si>
  <si>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</si>
  <si>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</si>
  <si>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</si>
  <si>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</si>
  <si>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</si>
  <si>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</si>
  <si>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</si>
  <si>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</si>
  <si>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</si>
  <si>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</si>
  <si>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</si>
  <si>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</si>
  <si>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</si>
  <si>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</si>
  <si>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</si>
  <si>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</si>
  <si>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</si>
  <si>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</si>
  <si>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</si>
  <si>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</si>
  <si>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</si>
  <si>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</si>
  <si>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</si>
  <si>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</si>
  <si>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</si>
  <si>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</si>
  <si>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</si>
  <si>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</si>
  <si>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</si>
  <si>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</si>
  <si>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</si>
  <si>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</si>
  <si>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</si>
  <si>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</si>
  <si>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</si>
  <si>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</si>
  <si>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</si>
  <si>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</si>
  <si>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</si>
  <si>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</si>
  <si>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</si>
  <si>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</si>
  <si>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</si>
  <si>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</si>
  <si>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</si>
  <si>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</si>
  <si>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</si>
  <si>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</si>
  <si>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</si>
  <si>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</si>
  <si>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</si>
  <si>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</si>
  <si>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</si>
  <si>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</si>
  <si>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</si>
  <si>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</si>
  <si>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</si>
  <si>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</si>
  <si>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</si>
  <si>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</si>
  <si>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</si>
  <si>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</si>
  <si>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</si>
  <si>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</si>
  <si>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</si>
  <si>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</si>
  <si>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</si>
  <si>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</si>
  <si>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</si>
  <si>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</si>
  <si>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</si>
  <si>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</si>
  <si>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</si>
  <si>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</si>
  <si>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</si>
  <si>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</si>
  <si>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</si>
  <si>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</si>
  <si>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</si>
  <si>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</si>
  <si>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</si>
  <si>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</si>
  <si>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</si>
  <si>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</si>
  <si>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</si>
  <si>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</si>
  <si>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</si>
  <si>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</si>
  <si>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</si>
  <si>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</si>
  <si>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</si>
  <si>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</si>
  <si>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</si>
  <si>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</si>
  <si>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</si>
  <si>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</si>
  <si>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</si>
  <si>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</si>
  <si>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</si>
  <si>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</si>
  <si>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</si>
  <si>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</si>
  <si>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</si>
  <si>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</si>
  <si>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</si>
  <si>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</si>
  <si>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</si>
  <si>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</si>
  <si>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</si>
  <si>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</si>
  <si>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</si>
  <si>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</si>
  <si>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</si>
  <si>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</si>
  <si>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</si>
  <si>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</si>
  <si>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</si>
  <si>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</si>
  <si>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</si>
  <si>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</si>
  <si>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</si>
  <si>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</si>
  <si>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</si>
  <si>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</si>
  <si>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</si>
  <si>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</si>
  <si>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</si>
  <si>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</si>
  <si>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</si>
  <si>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</si>
  <si>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</si>
  <si>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</si>
  <si>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</si>
  <si>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</si>
  <si>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</si>
  <si>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</si>
  <si>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</si>
  <si>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</si>
  <si>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</si>
  <si>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</si>
  <si>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</si>
  <si>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</si>
  <si>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</si>
  <si>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</si>
  <si>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</si>
  <si>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</si>
  <si>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</si>
  <si>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</si>
  <si>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</si>
  <si>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</si>
  <si>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</si>
  <si>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</si>
  <si>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</si>
  <si>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</si>
  <si>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</si>
  <si>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</si>
  <si>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</si>
  <si>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</si>
  <si>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</si>
  <si>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</si>
  <si>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</si>
  <si>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</si>
  <si>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</si>
  <si>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</si>
  <si>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</si>
  <si>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</si>
  <si>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</si>
  <si>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</si>
  <si>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</si>
  <si>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</si>
  <si>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</si>
  <si>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</si>
  <si>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</si>
  <si>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</si>
  <si>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</si>
  <si>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</si>
  <si>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</si>
  <si>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</si>
  <si>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</si>
  <si>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</si>
  <si>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</si>
  <si>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</si>
  <si>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</si>
  <si>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</si>
  <si>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</si>
  <si>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</si>
  <si>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</si>
  <si>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</si>
  <si>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</si>
  <si>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</si>
  <si>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</si>
  <si>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</si>
  <si>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</si>
  <si>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</si>
  <si>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</si>
  <si>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</si>
  <si>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</si>
  <si>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</si>
  <si>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</si>
  <si>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</si>
  <si>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</si>
  <si>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</si>
  <si>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</si>
  <si>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</si>
  <si>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</si>
  <si>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</si>
  <si>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</si>
  <si>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</si>
  <si>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</si>
  <si>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</si>
  <si>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</si>
  <si>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</si>
  <si>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</si>
  <si>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</si>
  <si>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</si>
  <si>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</si>
  <si>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</si>
  <si>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</si>
  <si>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</si>
  <si>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</si>
  <si>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</si>
  <si>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</si>
  <si>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</si>
  <si>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</si>
  <si>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</si>
  <si>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</si>
  <si>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</si>
  <si>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</si>
  <si>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</si>
  <si>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</si>
  <si>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</si>
  <si>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</si>
  <si>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</si>
  <si>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</si>
  <si>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</si>
  <si>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</si>
  <si>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</si>
  <si>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</si>
  <si>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</si>
  <si>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</si>
  <si>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</si>
  <si>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</si>
  <si>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</si>
  <si>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</si>
  <si>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</si>
  <si>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</si>
  <si>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</si>
  <si>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</si>
  <si>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</si>
  <si>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</si>
  <si>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</si>
  <si>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</si>
  <si>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</si>
  <si>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</si>
  <si>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</si>
  <si>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</si>
  <si>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</si>
  <si>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</si>
  <si>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</si>
  <si>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</si>
  <si>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</si>
  <si>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</si>
  <si>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</si>
  <si>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</si>
  <si>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</si>
  <si>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</si>
  <si>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</si>
  <si>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</si>
  <si>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</si>
  <si>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</si>
  <si>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</si>
  <si>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</si>
  <si>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</si>
  <si>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</si>
  <si>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</si>
  <si>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</si>
  <si>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</si>
  <si>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</si>
  <si>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</si>
  <si>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</si>
  <si>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</si>
  <si>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</si>
  <si>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</si>
  <si>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</si>
  <si>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</si>
  <si>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</si>
  <si>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</si>
  <si>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</si>
  <si>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</si>
  <si>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</si>
  <si>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</si>
  <si>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</si>
  <si>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</si>
  <si>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</si>
  <si>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</si>
  <si>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</si>
  <si>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</si>
  <si>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</si>
  <si>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</si>
  <si>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</si>
  <si>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</si>
  <si>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</si>
  <si>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</si>
  <si>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</si>
  <si>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</si>
  <si>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</si>
  <si>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</si>
  <si>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</si>
  <si>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</si>
  <si>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</si>
  <si>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</si>
  <si>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</si>
  <si>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</si>
  <si>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</si>
  <si>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</si>
  <si>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</si>
  <si>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</si>
  <si>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</si>
  <si>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</si>
  <si>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</si>
  <si>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</si>
  <si>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</si>
  <si>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</si>
  <si>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</si>
  <si>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</si>
  <si>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</si>
  <si>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</si>
  <si>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</si>
  <si>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</si>
  <si>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</si>
  <si>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</si>
  <si>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</si>
  <si>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</si>
  <si>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</si>
  <si>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</si>
  <si>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</si>
  <si>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</si>
  <si>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</si>
  <si>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</si>
  <si>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</si>
  <si>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</si>
  <si>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</si>
  <si>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</si>
  <si>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</si>
  <si>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</si>
  <si>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</si>
  <si>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</si>
  <si>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</si>
  <si>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</si>
  <si>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</si>
  <si>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</si>
  <si>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</si>
  <si>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</si>
  <si>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</si>
  <si>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</si>
  <si>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</si>
  <si>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</si>
  <si>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</si>
  <si>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</si>
  <si>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</si>
  <si>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</si>
  <si>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</si>
  <si>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</si>
  <si>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</si>
  <si>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</si>
  <si>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</si>
  <si>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</si>
  <si>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</si>
  <si>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</si>
  <si>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</si>
  <si>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</si>
  <si>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</si>
  <si>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</si>
  <si>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</si>
  <si>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</si>
  <si>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</si>
  <si>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</si>
  <si>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</si>
  <si>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</si>
  <si>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</si>
  <si>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</si>
  <si>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</si>
  <si>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</si>
  <si>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</si>
  <si>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</si>
  <si>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</si>
  <si>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</si>
  <si>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</si>
  <si>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</si>
  <si>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</si>
  <si>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</si>
  <si>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</si>
  <si>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</si>
  <si>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</si>
  <si>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</si>
  <si>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</si>
  <si>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</si>
  <si>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</si>
  <si>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</si>
  <si>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</si>
  <si>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</si>
  <si>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</si>
  <si>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</si>
  <si>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</si>
  <si>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</si>
  <si>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</si>
  <si>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</si>
  <si>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</si>
  <si>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</si>
  <si>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</si>
  <si>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</si>
  <si>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</si>
  <si>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</si>
  <si>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</si>
  <si>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</si>
  <si>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</si>
  <si>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</si>
  <si>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</si>
  <si>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</si>
  <si>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</si>
  <si>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</si>
  <si>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</si>
  <si>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</si>
  <si>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</si>
  <si>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</si>
  <si>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</si>
  <si>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</si>
  <si>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</si>
  <si>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</si>
  <si>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</si>
  <si>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</si>
  <si>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</si>
  <si>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</si>
  <si>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</si>
  <si>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</si>
  <si>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</si>
  <si>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</si>
  <si>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</si>
  <si>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</si>
  <si>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</si>
  <si>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</si>
  <si>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</si>
  <si>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</si>
  <si>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</si>
  <si>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</si>
  <si>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</si>
  <si>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</si>
  <si>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</si>
  <si>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</si>
  <si>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</si>
  <si>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</si>
  <si>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</si>
  <si>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</si>
  <si>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</si>
  <si>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</si>
  <si>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</si>
  <si>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</si>
  <si>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</si>
  <si>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</si>
  <si>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</si>
  <si>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</si>
  <si>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</si>
  <si>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</si>
  <si>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</si>
  <si>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</si>
  <si>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</si>
  <si>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</si>
  <si>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</si>
  <si>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</si>
  <si>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</si>
  <si>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</si>
  <si>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</si>
  <si>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</si>
  <si>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</si>
  <si>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</si>
  <si>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</si>
  <si>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</si>
  <si>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</si>
  <si>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</si>
  <si>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</si>
  <si>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</si>
  <si>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</si>
  <si>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</si>
  <si>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</si>
  <si>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</si>
  <si>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</si>
  <si>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</si>
  <si>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</si>
  <si>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</si>
  <si>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</si>
  <si>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</si>
  <si>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</si>
  <si>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</si>
  <si>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</si>
  <si>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</si>
  <si>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</si>
  <si>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</si>
  <si>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</si>
  <si>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</si>
  <si>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</si>
  <si>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</si>
  <si>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</si>
  <si>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</si>
  <si>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</si>
  <si>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</si>
  <si>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</si>
  <si>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</si>
  <si>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</si>
  <si>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</si>
  <si>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</si>
  <si>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</si>
  <si>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</si>
  <si>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</si>
  <si>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</si>
  <si>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</si>
  <si>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</si>
  <si>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</si>
  <si>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</si>
  <si>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</si>
  <si>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</si>
  <si>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</si>
  <si>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</si>
  <si>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</si>
  <si>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</si>
  <si>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</si>
  <si>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</si>
  <si>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</si>
  <si>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</si>
  <si>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</si>
  <si>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</si>
  <si>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</si>
  <si>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</si>
  <si>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</si>
  <si>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</si>
  <si>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</si>
  <si>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</si>
  <si>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</si>
  <si>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</si>
  <si>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</si>
  <si>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</si>
  <si>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</si>
  <si>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</si>
  <si>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</si>
  <si>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</si>
  <si>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</si>
  <si>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</si>
  <si>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</si>
  <si>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</si>
  <si>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</si>
  <si>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</si>
  <si>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</si>
  <si>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</si>
  <si>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</si>
  <si>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</si>
  <si>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</si>
  <si>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</si>
  <si>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</si>
  <si>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</si>
  <si>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</si>
  <si>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</si>
  <si>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</si>
  <si>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</si>
  <si>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</si>
  <si>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</si>
  <si>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</si>
  <si>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</si>
  <si>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</si>
  <si>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</si>
  <si>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</si>
  <si>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</si>
  <si>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</si>
  <si>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</si>
  <si>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</si>
  <si>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</si>
  <si>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</si>
  <si>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</si>
  <si>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</si>
  <si>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</si>
  <si>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</si>
  <si>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</si>
  <si>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</si>
  <si>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</si>
  <si>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</si>
  <si>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</si>
  <si>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</si>
  <si>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</si>
  <si>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</si>
  <si>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</si>
  <si>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</si>
  <si>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</si>
  <si>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</si>
  <si>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</si>
  <si>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</si>
  <si>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</si>
  <si>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</si>
  <si>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</si>
  <si>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</si>
  <si>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</si>
  <si>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</si>
  <si>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</si>
  <si>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</si>
  <si>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</si>
  <si>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</si>
  <si>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</si>
  <si>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</si>
  <si>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</si>
  <si>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</si>
  <si>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</si>
  <si>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</si>
  <si>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</si>
  <si>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</si>
  <si>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</si>
  <si>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</si>
  <si>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</si>
  <si>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</si>
  <si>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</si>
  <si>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</si>
  <si>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</si>
  <si>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</si>
  <si>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</si>
  <si>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</si>
  <si>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</si>
  <si>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</si>
  <si>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</si>
  <si>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</si>
  <si>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</si>
  <si>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</si>
  <si>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</si>
  <si>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</si>
  <si>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</si>
  <si>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</si>
  <si>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</si>
  <si>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</si>
  <si>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</si>
  <si>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</si>
  <si>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</si>
  <si>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</si>
  <si>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</si>
  <si>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</si>
  <si>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</si>
  <si>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</si>
  <si>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</si>
  <si>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</si>
  <si>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</si>
  <si>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</si>
  <si>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</si>
  <si>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</si>
  <si>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</si>
  <si>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</si>
  <si>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</si>
  <si>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</si>
  <si>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</si>
  <si>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</si>
  <si>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</si>
  <si>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</si>
  <si>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</si>
  <si>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</si>
  <si>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</si>
  <si>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</si>
  <si>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</si>
  <si>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</si>
  <si>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</si>
  <si>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</si>
  <si>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</si>
  <si>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</si>
  <si>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</si>
  <si>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</si>
  <si>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</si>
  <si>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</si>
  <si>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</si>
  <si>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</si>
  <si>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</si>
  <si>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</si>
  <si>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</si>
  <si>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</si>
  <si>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</si>
  <si>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</si>
  <si>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</si>
  <si>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</si>
  <si>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</si>
  <si>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</si>
  <si>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</si>
  <si>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</si>
  <si>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</si>
  <si>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</si>
  <si>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</si>
  <si>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</si>
  <si>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</si>
  <si>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</si>
  <si>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</si>
  <si>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</si>
  <si>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</si>
  <si>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</si>
  <si>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</si>
  <si>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</si>
  <si>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</si>
  <si>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</si>
  <si>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</si>
  <si>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</si>
  <si>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</si>
  <si>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</si>
  <si>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</si>
  <si>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</si>
  <si>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</si>
  <si>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</si>
  <si>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</si>
  <si>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</si>
  <si>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</si>
  <si>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</si>
  <si>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</si>
  <si>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</si>
  <si>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</si>
  <si>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</si>
  <si>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</si>
  <si>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</si>
  <si>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</si>
  <si>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</si>
  <si>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</si>
  <si>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</si>
  <si>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</si>
  <si>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</si>
  <si>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</si>
  <si>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</si>
  <si>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</si>
  <si>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</si>
  <si>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</si>
  <si>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</si>
  <si>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</si>
  <si>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</si>
  <si>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</si>
  <si>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</si>
  <si>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</si>
  <si>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</si>
  <si>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</si>
  <si>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</si>
  <si>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</si>
  <si>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</si>
  <si>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</si>
  <si>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</si>
  <si>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</si>
  <si>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</si>
  <si>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</si>
  <si>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</si>
  <si>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</si>
  <si>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</si>
  <si>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</si>
  <si>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</si>
  <si>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</si>
  <si>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</si>
  <si>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</si>
  <si>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</si>
  <si>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</si>
  <si>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</si>
  <si>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</si>
  <si>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</si>
  <si>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</si>
  <si>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</si>
  <si>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</si>
  <si>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</si>
  <si>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</si>
  <si>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</si>
  <si>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</si>
  <si>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</si>
  <si>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</si>
  <si>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</si>
  <si>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</si>
  <si>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</si>
  <si>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</si>
  <si>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</si>
  <si>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</si>
  <si>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</si>
  <si>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</si>
  <si>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</si>
  <si>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</si>
  <si>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</si>
  <si>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</si>
  <si>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</si>
  <si>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</si>
  <si>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</si>
  <si>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</si>
  <si>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</si>
  <si>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</si>
  <si>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</si>
  <si>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</si>
  <si>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</si>
  <si>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</si>
  <si>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</si>
  <si>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</si>
  <si>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</si>
  <si>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</si>
  <si>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</si>
  <si>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</si>
  <si>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</si>
  <si>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</si>
  <si>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</si>
  <si>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</si>
  <si>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</si>
  <si>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</si>
  <si>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</si>
  <si>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</si>
  <si>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</si>
  <si>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</si>
  <si>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</si>
  <si>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</si>
  <si>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</si>
  <si>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</si>
  <si>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</si>
  <si>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</si>
  <si>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</si>
  <si>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</si>
  <si>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</si>
  <si>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</si>
  <si>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</si>
  <si>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</si>
  <si>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</si>
  <si>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</si>
  <si>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</si>
  <si>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</si>
  <si>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</si>
  <si>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</si>
  <si>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</si>
  <si>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</si>
  <si>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</si>
  <si>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</si>
  <si>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</si>
  <si>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</si>
  <si>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</si>
  <si>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</si>
  <si>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</si>
  <si>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</si>
  <si>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</si>
  <si>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</si>
  <si>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</si>
  <si>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</si>
  <si>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</si>
  <si>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</si>
  <si>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</si>
  <si>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</si>
  <si>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</si>
  <si>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</si>
  <si>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</si>
  <si>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</si>
  <si>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</si>
  <si>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</si>
  <si>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</si>
  <si>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</si>
  <si>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</si>
  <si>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</si>
  <si>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</si>
  <si>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</si>
  <si>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</si>
  <si>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</si>
  <si>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</si>
  <si>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</si>
  <si>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</si>
  <si>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</si>
  <si>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</si>
  <si>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</si>
  <si>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</si>
  <si>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</si>
  <si>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</si>
  <si>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</si>
  <si>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</si>
  <si>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</si>
  <si>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</si>
  <si>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</si>
  <si>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</si>
  <si>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</si>
  <si>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</si>
  <si>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</si>
  <si>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</si>
  <si>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</si>
  <si>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</si>
  <si>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</si>
  <si>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</si>
  <si>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</si>
  <si>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</si>
  <si>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</si>
  <si>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</si>
  <si>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</si>
  <si>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</si>
  <si>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</si>
  <si>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</si>
  <si>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</si>
  <si>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</si>
  <si>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</si>
  <si>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</si>
  <si>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</si>
  <si>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</si>
  <si>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</si>
  <si>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</si>
  <si>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</si>
  <si>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</si>
  <si>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</si>
  <si>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</si>
  <si>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</si>
  <si>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</si>
  <si>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</si>
  <si>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</si>
  <si>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</si>
  <si>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</si>
  <si>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</si>
  <si>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</si>
  <si>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</si>
  <si>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</si>
  <si>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</si>
  <si>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</si>
  <si>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</si>
  <si>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</si>
  <si>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</si>
  <si>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</si>
  <si>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</si>
  <si>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</si>
  <si>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</si>
  <si>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</si>
  <si>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</si>
  <si>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</si>
  <si>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</si>
  <si>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</si>
  <si>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</si>
  <si>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</si>
  <si>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</si>
  <si>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</si>
  <si>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</si>
  <si>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</si>
  <si>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</si>
  <si>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</si>
  <si>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</si>
  <si>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</si>
  <si>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</si>
  <si>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</si>
  <si>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</si>
  <si>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</si>
  <si>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</si>
  <si>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</si>
  <si>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</si>
  <si>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</si>
  <si>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</si>
  <si>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</si>
  <si>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</si>
  <si>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</si>
  <si>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</si>
  <si>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</si>
  <si>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</si>
  <si>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</si>
  <si>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</si>
  <si>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</si>
  <si>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</si>
  <si>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</si>
  <si>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</si>
  <si>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</si>
  <si>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</si>
  <si>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</si>
  <si>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</si>
  <si>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</si>
  <si>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</si>
  <si>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</si>
  <si>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</si>
  <si>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</si>
  <si>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</si>
  <si>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</si>
  <si>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</si>
  <si>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</si>
  <si>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</si>
  <si>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</si>
  <si>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</si>
  <si>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</si>
  <si>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</si>
  <si>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</si>
  <si>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</si>
  <si>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</si>
  <si>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</si>
  <si>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</si>
  <si>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</si>
  <si>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</si>
  <si>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</si>
  <si>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</si>
  <si>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</si>
  <si>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</si>
  <si>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</si>
  <si>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</si>
  <si>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</si>
  <si>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</si>
  <si>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</si>
  <si>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</si>
  <si>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</si>
  <si>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</si>
  <si>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</si>
  <si>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</si>
  <si>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</si>
  <si>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</si>
  <si>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</si>
  <si>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</si>
  <si>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</si>
  <si>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</si>
  <si>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</si>
  <si>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</si>
  <si>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</si>
  <si>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</si>
  <si>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</si>
  <si>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</si>
  <si>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</si>
  <si>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</si>
  <si>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</si>
  <si>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</si>
  <si>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</si>
  <si>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</si>
  <si>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</si>
  <si>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</si>
  <si>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</si>
  <si>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</si>
  <si>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</si>
  <si>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</si>
  <si>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</si>
  <si>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</si>
  <si>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</si>
  <si>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</si>
  <si>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</si>
  <si>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</si>
  <si>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</si>
  <si>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</si>
  <si>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</si>
  <si>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</si>
  <si>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</si>
  <si>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</si>
  <si>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</si>
  <si>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</si>
  <si>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</si>
  <si>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</si>
  <si>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</si>
  <si>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</si>
  <si>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</si>
  <si>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</si>
  <si>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</si>
  <si>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</si>
  <si>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</si>
  <si>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</si>
  <si>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</si>
  <si>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</si>
  <si>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</si>
  <si>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</si>
  <si>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</si>
  <si>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</si>
  <si>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</si>
  <si>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</si>
  <si>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</si>
  <si>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</si>
  <si>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</si>
  <si>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</si>
  <si>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</si>
  <si>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</si>
  <si>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</si>
  <si>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</si>
  <si>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</si>
  <si>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</si>
  <si>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</si>
  <si>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</si>
  <si>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</si>
  <si>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</si>
  <si>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</si>
  <si>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</si>
  <si>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</si>
  <si>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</si>
  <si>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</si>
  <si>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</si>
  <si>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</si>
  <si>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</si>
  <si>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</si>
  <si>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</si>
  <si>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</si>
  <si>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</si>
  <si>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</si>
  <si>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</si>
  <si>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</si>
  <si>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</si>
  <si>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</si>
  <si>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</si>
  <si>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</si>
  <si>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</si>
  <si>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</si>
  <si>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</si>
  <si>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</si>
  <si>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</si>
  <si>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</si>
  <si>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</si>
  <si>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</si>
  <si>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</si>
  <si>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</si>
  <si>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</si>
  <si>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</si>
  <si>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</si>
  <si>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</si>
  <si>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</si>
  <si>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</si>
  <si>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</si>
  <si>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</si>
  <si>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</si>
  <si>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</si>
  <si>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</si>
  <si>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</si>
  <si>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</si>
  <si>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</si>
  <si>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</si>
  <si>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</si>
  <si>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</si>
  <si>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</si>
  <si>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</si>
  <si>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</si>
  <si>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</si>
  <si>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</si>
  <si>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</si>
  <si>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</si>
  <si>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</si>
  <si>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</si>
  <si>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</si>
  <si>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</si>
  <si>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</si>
  <si>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</si>
  <si>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</si>
  <si>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</si>
  <si>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</si>
  <si>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</si>
  <si>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</si>
  <si>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</si>
  <si>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</si>
  <si>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</si>
  <si>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</si>
  <si>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</si>
  <si>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</si>
  <si>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</si>
  <si>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</si>
  <si>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</si>
  <si>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</si>
  <si>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</si>
  <si>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</si>
  <si>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</si>
  <si>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</si>
  <si>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</si>
  <si>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</si>
  <si>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</si>
  <si>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</si>
  <si>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</si>
  <si>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</si>
  <si>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</si>
  <si>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</si>
  <si>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</si>
  <si>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</si>
  <si>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</si>
  <si>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</si>
  <si>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</si>
  <si>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</si>
  <si>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</si>
  <si>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</si>
  <si>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</si>
  <si>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</si>
  <si>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</si>
  <si>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</si>
  <si>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</si>
  <si>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</si>
  <si>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</si>
  <si>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</si>
  <si>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</si>
  <si>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</si>
  <si>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</si>
  <si>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</si>
  <si>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</si>
  <si>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</si>
  <si>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</si>
  <si>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</si>
  <si>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</si>
  <si>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</si>
  <si>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</si>
  <si>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</si>
  <si>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</si>
  <si>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</si>
  <si>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</si>
  <si>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</si>
  <si>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</si>
  <si>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</si>
  <si>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</si>
  <si>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</si>
  <si>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</si>
  <si>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</si>
  <si>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</si>
  <si>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</si>
  <si>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</si>
  <si>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</si>
  <si>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</si>
  <si>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</si>
  <si>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</si>
  <si>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</si>
  <si>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</si>
  <si>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</si>
  <si>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</si>
  <si>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</si>
  <si>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</si>
  <si>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</si>
  <si>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</si>
  <si>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</si>
  <si>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</si>
  <si>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</si>
  <si>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</si>
  <si>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</si>
  <si>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</si>
  <si>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</si>
  <si>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</si>
  <si>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</si>
  <si>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</si>
  <si>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</si>
  <si>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</si>
  <si>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</si>
  <si>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</si>
  <si>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</si>
  <si>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</si>
  <si>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</si>
  <si>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</si>
  <si>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</si>
  <si>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</si>
  <si>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</si>
  <si>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</si>
  <si>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</si>
  <si>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</si>
  <si>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</si>
  <si>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</si>
  <si>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</si>
  <si>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</si>
  <si>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</si>
  <si>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</si>
  <si>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</si>
  <si>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</si>
  <si>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</si>
  <si>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</si>
  <si>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</si>
  <si>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</si>
  <si>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</si>
  <si>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</si>
  <si>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</si>
  <si>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</si>
  <si>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</si>
  <si>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</si>
  <si>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</si>
  <si>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</si>
  <si>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</si>
  <si>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</si>
  <si>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</si>
  <si>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</si>
  <si>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</si>
  <si>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</si>
  <si>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</si>
  <si>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</si>
  <si>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</si>
  <si>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</si>
  <si>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</si>
  <si>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</si>
  <si>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</si>
  <si>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</si>
  <si>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</si>
  <si>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</si>
  <si>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</si>
  <si>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</si>
  <si>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</si>
  <si>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</si>
  <si>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</si>
  <si>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</si>
  <si>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</si>
  <si>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</si>
  <si>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</si>
  <si>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</si>
  <si>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</si>
  <si>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</si>
  <si>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</si>
  <si>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</si>
  <si>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</si>
  <si>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</si>
  <si>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</si>
  <si>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</si>
  <si>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</si>
  <si>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</si>
  <si>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</si>
  <si>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</si>
  <si>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</si>
  <si>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</si>
  <si>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</si>
  <si>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</si>
  <si>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</si>
  <si>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</si>
  <si>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</si>
  <si>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</si>
  <si>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</si>
  <si>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</si>
  <si>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</si>
  <si>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</si>
  <si>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</si>
  <si>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</si>
  <si>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</si>
  <si>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</si>
  <si>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</si>
  <si>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</si>
  <si>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</si>
  <si>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</si>
  <si>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</si>
  <si>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</si>
  <si>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</si>
  <si>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</si>
  <si>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</si>
  <si>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</si>
  <si>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</si>
  <si>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</si>
  <si>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</si>
  <si>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</si>
  <si>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</si>
  <si>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</si>
  <si>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</si>
  <si>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</si>
  <si>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</si>
  <si>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</si>
  <si>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</si>
  <si>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</si>
  <si>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</si>
  <si>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</si>
  <si>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</si>
  <si>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</si>
  <si>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</si>
  <si>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</si>
  <si>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</si>
  <si>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</si>
  <si>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</si>
  <si>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</si>
  <si>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</si>
  <si>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</si>
  <si>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</si>
  <si>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</si>
  <si>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</si>
  <si>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</si>
  <si>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</si>
  <si>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</si>
  <si>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</si>
  <si>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</si>
  <si>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</si>
  <si>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</si>
  <si>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</si>
  <si>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</si>
  <si>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</si>
  <si>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</si>
  <si>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</si>
  <si>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</si>
  <si>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</si>
  <si>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</si>
  <si>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</si>
  <si>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</si>
  <si>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</si>
  <si>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</si>
  <si>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</si>
  <si>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</si>
  <si>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</si>
  <si>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</si>
  <si>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</si>
  <si>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</si>
  <si>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</si>
  <si>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</si>
  <si>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</si>
  <si>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</si>
  <si>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</si>
  <si>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</si>
  <si>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</si>
  <si>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</si>
  <si>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</si>
  <si>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</si>
  <si>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</si>
  <si>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</si>
  <si>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</si>
  <si>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</si>
  <si>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</si>
  <si>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</si>
  <si>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</si>
  <si>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</si>
  <si>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</si>
  <si>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</si>
  <si>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</si>
  <si>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</si>
  <si>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</si>
  <si>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</si>
  <si>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</si>
  <si>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</si>
  <si>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</si>
  <si>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</si>
  <si>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</si>
  <si>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</si>
  <si>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</si>
  <si>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</si>
  <si>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</si>
  <si>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</si>
  <si>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</si>
  <si>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</si>
  <si>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</si>
  <si>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</si>
  <si>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</si>
  <si>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</si>
  <si>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</si>
  <si>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</si>
  <si>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</si>
  <si>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</si>
  <si>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</si>
  <si>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</si>
  <si>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</si>
  <si>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</si>
  <si>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</si>
  <si>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</si>
  <si>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</si>
  <si>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</si>
  <si>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</si>
  <si>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</si>
  <si>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</si>
  <si>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</si>
  <si>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</si>
  <si>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</si>
  <si>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</si>
  <si>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</si>
  <si>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</si>
  <si>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</si>
  <si>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</si>
  <si>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</si>
  <si>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</si>
  <si>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</si>
  <si>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</si>
  <si>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</si>
  <si>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</si>
  <si>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</si>
  <si>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</si>
  <si>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</si>
  <si>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</si>
  <si>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</si>
  <si>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</si>
  <si>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</si>
  <si>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</si>
  <si>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</si>
  <si>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</si>
  <si>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</si>
  <si>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</si>
  <si>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</si>
  <si>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</si>
  <si>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</si>
  <si>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</si>
  <si>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</si>
  <si>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</si>
  <si>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</si>
  <si>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</si>
  <si>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</si>
  <si>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</si>
  <si>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</si>
  <si>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</si>
  <si>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</si>
  <si>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</si>
  <si>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</si>
  <si>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</si>
  <si>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</si>
  <si>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</si>
  <si>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</si>
  <si>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</si>
  <si>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</si>
  <si>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</si>
  <si>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</si>
  <si>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</si>
  <si>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</si>
  <si>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</si>
  <si>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</si>
  <si>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</si>
  <si>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</si>
  <si>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</si>
  <si>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</si>
  <si>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</si>
  <si>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</si>
  <si>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</si>
  <si>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</si>
  <si>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</si>
  <si>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</si>
  <si>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</si>
  <si>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</si>
  <si>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</si>
  <si>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</si>
  <si>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</si>
  <si>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</si>
  <si>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</si>
  <si>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</si>
  <si>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</si>
  <si>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</si>
  <si>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</si>
  <si>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</si>
  <si>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</si>
  <si>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</si>
  <si>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</si>
  <si>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</si>
  <si>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</si>
  <si>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</si>
  <si>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</si>
  <si>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</si>
  <si>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</si>
  <si>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</si>
  <si>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</si>
  <si>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</si>
  <si>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</si>
  <si>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</si>
  <si>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</si>
  <si>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</si>
  <si>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</si>
  <si>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</si>
  <si>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</si>
  <si>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</si>
  <si>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</si>
  <si>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</si>
  <si>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</si>
  <si>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</si>
  <si>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</si>
  <si>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</si>
  <si>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</si>
  <si>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</si>
  <si>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</si>
  <si>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</si>
  <si>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</si>
  <si>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</si>
  <si>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</si>
  <si>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</si>
  <si>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</si>
  <si>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</si>
  <si>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</si>
  <si>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</si>
  <si>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</si>
  <si>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</si>
  <si>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</si>
  <si>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</si>
  <si>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</si>
  <si>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</si>
  <si>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</si>
  <si>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</si>
  <si>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</si>
  <si>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</si>
  <si>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</si>
  <si>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</si>
  <si>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</si>
  <si>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</si>
  <si>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</si>
  <si>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</si>
  <si>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</si>
  <si>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</si>
  <si>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</si>
  <si>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</si>
  <si>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</si>
  <si>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</si>
  <si>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</si>
  <si>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</si>
  <si>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</si>
  <si>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</si>
  <si>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</si>
  <si>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</si>
  <si>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</si>
  <si>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</si>
  <si>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</si>
  <si>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</si>
  <si>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</si>
  <si>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</si>
  <si>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</si>
  <si>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</si>
  <si>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</si>
  <si>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</si>
  <si>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</si>
  <si>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</si>
  <si>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</si>
  <si>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</si>
  <si>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</si>
  <si>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</si>
  <si>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</si>
  <si>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</si>
  <si>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</si>
  <si>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</si>
  <si>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</si>
  <si>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</si>
  <si>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</si>
  <si>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</si>
  <si>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</si>
  <si>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</si>
  <si>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</si>
  <si>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</si>
  <si>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</si>
  <si>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</si>
  <si>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</si>
  <si>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</si>
  <si>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</si>
  <si>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</si>
  <si>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</si>
  <si>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</si>
  <si>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</si>
  <si>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</si>
  <si>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</si>
  <si>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</si>
  <si>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</si>
  <si>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</si>
  <si>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</si>
  <si>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</si>
  <si>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</si>
  <si>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</si>
  <si>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</si>
  <si>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</si>
  <si>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</si>
  <si>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</si>
  <si>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</si>
  <si>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</si>
  <si>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</si>
  <si>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</si>
  <si>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</si>
  <si>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</si>
  <si>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</si>
  <si>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</si>
  <si>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</si>
  <si>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</si>
  <si>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</si>
  <si>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</si>
  <si>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</si>
  <si>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</si>
  <si>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</si>
  <si>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</si>
  <si>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</si>
  <si>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</si>
  <si>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</si>
  <si>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</si>
  <si>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</si>
  <si>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</si>
  <si>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</si>
  <si>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</si>
  <si>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</si>
  <si>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</si>
  <si>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</si>
  <si>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</si>
  <si>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</si>
  <si>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</si>
  <si>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</si>
  <si>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</si>
  <si>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</si>
  <si>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</si>
  <si>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</si>
  <si>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</si>
  <si>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</si>
  <si>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</si>
  <si>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</si>
  <si>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</si>
  <si>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</si>
  <si>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</si>
  <si>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</si>
  <si>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</si>
  <si>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</si>
  <si>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</si>
  <si>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</si>
  <si>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</si>
  <si>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</si>
  <si>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</si>
  <si>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</si>
  <si>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</si>
  <si>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</si>
  <si>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</si>
  <si>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</si>
  <si>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</si>
  <si>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</si>
  <si>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</si>
  <si>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</si>
  <si>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</si>
  <si>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</si>
  <si>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</si>
  <si>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</si>
  <si>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</si>
  <si>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</si>
  <si>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</si>
  <si>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</si>
  <si>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</si>
  <si>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</si>
  <si>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</si>
  <si>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</si>
  <si>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</si>
  <si>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</si>
  <si>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</si>
  <si>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</si>
  <si>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</si>
  <si>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</si>
  <si>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</si>
  <si>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</si>
  <si>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</si>
  <si>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</si>
  <si>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</si>
  <si>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</si>
  <si>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</si>
  <si>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</si>
  <si>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</si>
  <si>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</si>
  <si>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</si>
  <si>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</si>
  <si>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</si>
  <si>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</si>
  <si>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</si>
  <si>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</si>
  <si>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</si>
  <si>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</si>
  <si>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</si>
  <si>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</si>
  <si>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</si>
  <si>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</si>
  <si>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</si>
  <si>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</si>
  <si>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</si>
  <si>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</si>
  <si>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</si>
  <si>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</si>
  <si>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</si>
  <si>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</si>
  <si>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</si>
  <si>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</si>
  <si>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</si>
  <si>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</si>
  <si>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</si>
  <si>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</si>
  <si>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</si>
  <si>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</si>
  <si>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</si>
  <si>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</si>
  <si>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</si>
  <si>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</si>
  <si>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</si>
  <si>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</si>
  <si>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</si>
  <si>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</si>
  <si>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</si>
  <si>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</si>
  <si>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</si>
  <si>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</si>
  <si>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</si>
  <si>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</si>
  <si>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</si>
  <si>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</si>
  <si>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</si>
  <si>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</si>
  <si>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</si>
  <si>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</si>
  <si>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</si>
  <si>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</si>
  <si>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</si>
  <si>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</si>
  <si>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</si>
  <si>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</si>
  <si>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</si>
  <si>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</si>
  <si>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</si>
  <si>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</si>
  <si>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</si>
  <si>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</si>
  <si>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</si>
  <si>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</si>
  <si>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</si>
  <si>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</si>
  <si>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</si>
  <si>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</si>
  <si>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</si>
  <si>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</si>
  <si>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</si>
  <si>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</si>
  <si>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</si>
  <si>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</si>
  <si>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</si>
  <si>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</si>
  <si>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</si>
  <si>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</si>
  <si>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</si>
  <si>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</si>
  <si>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</si>
  <si>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</si>
  <si>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</si>
  <si>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</si>
  <si>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</si>
  <si>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</si>
  <si>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</si>
  <si>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</si>
  <si>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</si>
  <si>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</si>
  <si>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</si>
  <si>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</si>
  <si>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</si>
  <si>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</si>
  <si>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</si>
  <si>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</si>
  <si>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</si>
  <si>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</si>
  <si>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</si>
  <si>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</si>
  <si>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</si>
  <si>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</si>
  <si>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</si>
  <si>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</si>
  <si>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</si>
  <si>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</si>
  <si>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</si>
  <si>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</si>
  <si>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</si>
  <si>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</si>
  <si>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</si>
  <si>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</si>
  <si>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</si>
  <si>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</si>
  <si>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</si>
  <si>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</si>
  <si>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</si>
  <si>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</si>
  <si>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</si>
  <si>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</si>
  <si>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</si>
  <si>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</si>
  <si>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</si>
  <si>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</si>
  <si>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</si>
  <si>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</si>
  <si>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</si>
  <si>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</si>
  <si>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</si>
  <si>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</si>
  <si>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</si>
  <si>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</si>
  <si>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</si>
  <si>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</si>
  <si>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</si>
  <si>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</si>
  <si>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</si>
  <si>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</si>
  <si>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</si>
  <si>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</si>
  <si>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</si>
  <si>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</si>
  <si>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</si>
  <si>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</si>
  <si>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</si>
  <si>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</si>
  <si>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</si>
  <si>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</si>
  <si>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</si>
  <si>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</si>
  <si>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</si>
  <si>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</si>
  <si>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</si>
  <si>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</si>
  <si>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</si>
  <si>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</si>
  <si>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</si>
  <si>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</si>
  <si>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</si>
  <si>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</si>
  <si>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</si>
  <si>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</si>
  <si>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</si>
  <si>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</si>
  <si>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</si>
  <si>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</si>
  <si>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</si>
  <si>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</si>
  <si>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</si>
  <si>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</si>
  <si>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</si>
  <si>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</si>
  <si>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</si>
  <si>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</si>
  <si>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</si>
  <si>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</si>
  <si>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</si>
  <si>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</si>
  <si>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</si>
  <si>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</si>
  <si>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</si>
  <si>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</si>
  <si>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</si>
  <si>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</si>
  <si>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</si>
  <si>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</si>
  <si>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</si>
  <si>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</si>
  <si>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</si>
  <si>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</si>
  <si>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</si>
  <si>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</si>
  <si>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</si>
  <si>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</si>
  <si>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</si>
  <si>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</si>
  <si>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</si>
  <si>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</si>
  <si>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</si>
  <si>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</si>
  <si>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</si>
  <si>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</si>
  <si>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</si>
  <si>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</si>
  <si>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</si>
  <si>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</si>
  <si>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</si>
  <si>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</si>
  <si>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</si>
  <si>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</si>
  <si>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</si>
  <si>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</si>
  <si>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</si>
  <si>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</si>
  <si>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</si>
  <si>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</si>
  <si>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</si>
  <si>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</si>
  <si>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</si>
  <si>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</si>
  <si>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</si>
  <si>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</si>
  <si>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</si>
  <si>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</si>
  <si>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</si>
  <si>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</si>
  <si>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</si>
  <si>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</si>
  <si>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</si>
  <si>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</si>
  <si>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</si>
  <si>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</si>
  <si>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</si>
  <si>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</si>
  <si>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</si>
  <si>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</si>
  <si>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</si>
  <si>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</si>
  <si>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</si>
  <si>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</si>
  <si>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</si>
  <si>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</si>
  <si>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</si>
  <si>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</si>
  <si>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</si>
  <si>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</si>
  <si>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</si>
  <si>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</si>
  <si>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</si>
  <si>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</si>
  <si>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</si>
  <si>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</si>
  <si>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</si>
  <si>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</si>
  <si>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</si>
  <si>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</si>
  <si>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</si>
  <si>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</si>
  <si>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</si>
  <si>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</si>
  <si>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</si>
  <si>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</si>
  <si>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</si>
  <si>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</si>
  <si>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</si>
  <si>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</si>
  <si>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</si>
  <si>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</si>
  <si>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</si>
  <si>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</si>
  <si>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</si>
  <si>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</si>
  <si>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</si>
  <si>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</si>
  <si>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</si>
  <si>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</si>
  <si>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</si>
  <si>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</si>
  <si>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</si>
  <si>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</si>
  <si>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</si>
  <si>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</si>
  <si>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</si>
  <si>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</si>
  <si>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</si>
  <si>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</si>
  <si>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</si>
  <si>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</si>
  <si>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</si>
  <si>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</si>
  <si>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</si>
  <si>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</si>
  <si>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</si>
  <si>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</si>
  <si>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</si>
  <si>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</si>
  <si>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</si>
  <si>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</si>
  <si>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</si>
  <si>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</si>
  <si>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</si>
  <si>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</si>
  <si>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</si>
  <si>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</si>
  <si>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</si>
  <si>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</si>
  <si>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</si>
  <si>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</si>
  <si>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</si>
  <si>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</si>
  <si>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</si>
  <si>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</si>
  <si>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</si>
  <si>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</si>
  <si>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</si>
  <si>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</si>
  <si>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</si>
  <si>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</si>
  <si>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</si>
  <si>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</si>
  <si>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</si>
  <si>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</si>
  <si>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</si>
  <si>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</si>
  <si>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</si>
  <si>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</si>
  <si>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</si>
  <si>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</si>
  <si>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</si>
  <si>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</si>
  <si>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</si>
  <si>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</si>
  <si>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</si>
  <si>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</si>
  <si>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</si>
  <si>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</si>
  <si>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</si>
  <si>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</si>
  <si>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</si>
  <si>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</si>
  <si>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</si>
  <si>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</si>
  <si>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</si>
  <si>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</si>
  <si>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</si>
  <si>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</si>
  <si>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</si>
  <si>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</si>
  <si>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</si>
  <si>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</si>
  <si>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</si>
  <si>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</si>
  <si>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</si>
  <si>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</si>
  <si>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</si>
  <si>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</si>
  <si>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</si>
  <si>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</si>
  <si>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</si>
  <si>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</si>
  <si>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</si>
  <si>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</si>
  <si>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</si>
  <si>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</si>
  <si>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</si>
  <si>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</si>
  <si>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</si>
  <si>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</si>
  <si>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</si>
  <si>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</si>
  <si>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</si>
  <si>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</si>
  <si>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</si>
  <si>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</si>
  <si>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</si>
  <si>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</si>
  <si>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</si>
  <si>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</si>
  <si>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</si>
  <si>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</si>
  <si>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</si>
  <si>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</si>
  <si>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</si>
  <si>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</si>
  <si>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</si>
  <si>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</si>
  <si>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</si>
  <si>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</si>
  <si>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</si>
  <si>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</si>
  <si>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</si>
  <si>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</si>
  <si>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</si>
  <si>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</si>
  <si>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</si>
  <si>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</si>
  <si>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</si>
  <si>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</si>
  <si>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</si>
  <si>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</si>
  <si>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</si>
  <si>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</si>
  <si>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</si>
  <si>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</si>
  <si>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</si>
  <si>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</si>
  <si>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</si>
  <si>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</si>
  <si>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</si>
  <si>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</si>
  <si>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</si>
  <si>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</si>
  <si>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</si>
  <si>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</si>
  <si>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</si>
  <si>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</si>
  <si>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</si>
  <si>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</si>
  <si>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</si>
  <si>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</si>
  <si>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</si>
  <si>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</si>
  <si>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</si>
  <si>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</si>
  <si>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</si>
  <si>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</si>
  <si>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</si>
  <si>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</si>
  <si>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</si>
  <si>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</si>
  <si>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</si>
  <si>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</si>
  <si>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</si>
  <si>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</si>
  <si>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</si>
  <si>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</si>
  <si>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</si>
  <si>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</si>
  <si>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</si>
  <si>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</si>
  <si>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</si>
  <si>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</si>
  <si>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</si>
  <si>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</si>
  <si>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</si>
  <si>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</si>
  <si>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</si>
  <si>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</si>
  <si>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</si>
  <si>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</si>
  <si>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</si>
  <si>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</si>
  <si>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</si>
  <si>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</si>
  <si>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</si>
  <si>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</si>
  <si>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</si>
  <si>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</si>
  <si>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</si>
  <si>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</si>
  <si>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</si>
  <si>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</si>
  <si>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</si>
  <si>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</si>
  <si>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</si>
  <si>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</si>
  <si>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</si>
  <si>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</si>
  <si>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</si>
  <si>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</si>
  <si>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</si>
  <si>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</si>
  <si>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</si>
  <si>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</si>
  <si>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</si>
  <si>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</si>
  <si>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</si>
  <si>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</si>
  <si>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</si>
  <si>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</si>
  <si>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</si>
  <si>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</si>
  <si>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</si>
  <si>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</si>
  <si>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</si>
  <si>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</si>
  <si>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</si>
  <si>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</si>
  <si>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</si>
  <si>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</si>
  <si>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</si>
  <si>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</si>
  <si>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</si>
  <si>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</si>
  <si>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</si>
  <si>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</si>
  <si>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</si>
  <si>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</si>
  <si>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</si>
  <si>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</si>
  <si>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</si>
  <si>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</si>
  <si>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</si>
  <si>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</si>
  <si>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</si>
  <si>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</si>
  <si>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</si>
  <si>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</si>
  <si>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</si>
  <si>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</si>
  <si>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</si>
  <si>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</si>
  <si>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</si>
  <si>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</si>
  <si>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</si>
  <si>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</si>
  <si>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</si>
  <si>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</si>
  <si>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</si>
  <si>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</si>
  <si>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</si>
  <si>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</si>
  <si>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</si>
  <si>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</si>
  <si>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</si>
  <si>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</si>
  <si>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</si>
  <si>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</si>
  <si>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</si>
  <si>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</si>
  <si>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</si>
  <si>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</si>
  <si>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</si>
  <si>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</si>
  <si>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</si>
  <si>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</si>
  <si>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</si>
  <si>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</si>
  <si>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</si>
  <si>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</si>
  <si>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</si>
  <si>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</si>
  <si>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</si>
  <si>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</si>
  <si>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</si>
  <si>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</si>
  <si>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</si>
  <si>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</si>
  <si>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</si>
  <si>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</si>
  <si>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</si>
  <si>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</si>
  <si>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</si>
  <si>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</si>
  <si>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</si>
  <si>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</si>
  <si>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</si>
  <si>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</si>
  <si>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</si>
  <si>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</si>
  <si>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</si>
  <si>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</si>
  <si>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</si>
  <si>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</si>
  <si>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</si>
  <si>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</si>
  <si>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</si>
  <si>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</si>
  <si>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</si>
  <si>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</si>
  <si>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</si>
  <si>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</si>
  <si>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</si>
  <si>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</si>
  <si>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</si>
  <si>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</si>
  <si>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</si>
  <si>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</si>
  <si>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</si>
  <si>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</si>
  <si>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</si>
  <si>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</si>
  <si>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</si>
  <si>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</si>
  <si>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</si>
  <si>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</si>
  <si>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</si>
  <si>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</si>
  <si>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</si>
  <si>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</si>
  <si>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</si>
  <si>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</si>
  <si>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</si>
  <si>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</si>
  <si>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</si>
  <si>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</si>
  <si>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</si>
  <si>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</si>
  <si>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</si>
  <si>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</si>
  <si>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</si>
  <si>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</si>
  <si>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</si>
  <si>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</si>
  <si>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</si>
  <si>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</si>
  <si>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</si>
  <si>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</si>
  <si>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</si>
  <si>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</si>
  <si>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</si>
  <si>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</si>
  <si>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</si>
  <si>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</si>
  <si>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</si>
  <si>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</si>
  <si>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</si>
  <si>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</si>
  <si>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</si>
  <si>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</si>
  <si>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</si>
  <si>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</si>
  <si>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</si>
  <si>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</si>
  <si>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</si>
  <si>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</si>
  <si>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</si>
  <si>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</si>
  <si>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</si>
  <si>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</si>
  <si>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</si>
  <si>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</si>
  <si>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</si>
  <si>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</si>
  <si>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</si>
  <si>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</si>
  <si>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</si>
  <si>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</si>
  <si>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</si>
  <si>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</si>
  <si>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</si>
  <si>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</si>
  <si>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</si>
  <si>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</si>
  <si>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</si>
  <si>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</si>
  <si>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</si>
  <si>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</si>
  <si>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</si>
  <si>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</si>
  <si>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</si>
  <si>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</si>
  <si>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</si>
  <si>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</si>
  <si>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</si>
  <si>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</si>
  <si>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</si>
  <si>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</si>
  <si>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</si>
  <si>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</si>
  <si>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</si>
  <si>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</si>
  <si>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</si>
  <si>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</si>
  <si>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</si>
  <si>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</si>
  <si>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</si>
  <si>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</si>
  <si>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</si>
  <si>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</si>
  <si>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</si>
  <si>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</si>
  <si>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</si>
  <si>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</si>
  <si>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</si>
  <si>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</si>
  <si>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</si>
  <si>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</si>
  <si>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</si>
  <si>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</si>
  <si>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</si>
  <si>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</si>
  <si>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</si>
  <si>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</si>
  <si>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</si>
  <si>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</si>
  <si>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</si>
  <si>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</si>
  <si>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</si>
  <si>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</si>
  <si>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</si>
  <si>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</si>
  <si>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</si>
  <si>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</si>
  <si>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</si>
  <si>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</si>
  <si>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</si>
  <si>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</si>
  <si>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</si>
  <si>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</si>
  <si>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</si>
  <si>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</si>
  <si>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</si>
  <si>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</si>
  <si>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</si>
  <si>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</si>
  <si>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</si>
  <si>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</si>
  <si>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</si>
  <si>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</si>
  <si>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</si>
  <si>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</si>
  <si>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</si>
  <si>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</si>
  <si>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</si>
  <si>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</si>
  <si>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</si>
  <si>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</si>
  <si>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</si>
  <si>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</si>
  <si>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</si>
  <si>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</si>
  <si>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</si>
  <si>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</si>
  <si>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</si>
  <si>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</si>
  <si>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</si>
  <si>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</si>
  <si>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</si>
  <si>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</si>
  <si>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</si>
  <si>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</si>
  <si>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</si>
  <si>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</si>
  <si>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</si>
  <si>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</si>
  <si>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</si>
  <si>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</si>
  <si>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</si>
  <si>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</si>
  <si>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</si>
  <si>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</si>
  <si>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</si>
  <si>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</si>
  <si>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</si>
  <si>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</si>
  <si>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</si>
  <si>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</si>
  <si>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</si>
  <si>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</si>
  <si>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</si>
  <si>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</si>
  <si>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</si>
  <si>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</si>
  <si>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</si>
  <si>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</si>
  <si>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</si>
  <si>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</si>
  <si>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</si>
  <si>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</si>
  <si>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</si>
  <si>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</si>
  <si>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</si>
  <si>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</si>
  <si>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</si>
  <si>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</si>
  <si>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</si>
  <si>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</si>
  <si>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</si>
  <si>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</si>
  <si>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</si>
  <si>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</si>
  <si>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</si>
  <si>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</si>
  <si>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</si>
  <si>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</si>
  <si>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</si>
  <si>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</si>
  <si>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</si>
  <si>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</si>
  <si>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</si>
  <si>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</si>
  <si>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</si>
  <si>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</si>
  <si>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</si>
  <si>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</si>
  <si>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</si>
  <si>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</si>
  <si>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</si>
  <si>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</si>
  <si>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</si>
  <si>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</si>
  <si>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</si>
  <si>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</si>
  <si>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</si>
  <si>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</si>
  <si>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</si>
  <si>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</si>
  <si>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</si>
  <si>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</si>
  <si>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</si>
  <si>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</si>
  <si>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</si>
  <si>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</si>
  <si>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</si>
  <si>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</si>
  <si>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</si>
  <si>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</si>
  <si>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</si>
  <si>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</si>
  <si>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</si>
  <si>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</si>
  <si>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</si>
  <si>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</si>
  <si>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</si>
  <si>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</si>
  <si>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</si>
  <si>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</si>
  <si>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</si>
  <si>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</si>
  <si>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</si>
  <si>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</si>
  <si>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</si>
  <si>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</si>
  <si>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</si>
  <si>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</si>
  <si>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</si>
  <si>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</si>
  <si>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</si>
  <si>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</si>
  <si>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</si>
  <si>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</si>
  <si>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</si>
  <si>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</si>
  <si>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</si>
  <si>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</si>
  <si>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</si>
  <si>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</si>
  <si>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</si>
  <si>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</si>
  <si>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</si>
  <si>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</si>
  <si>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</si>
  <si>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</si>
  <si>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</si>
  <si>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</si>
  <si>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</si>
  <si>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</si>
  <si>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</si>
  <si>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</si>
  <si>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</si>
  <si>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</si>
  <si>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</si>
  <si>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</si>
  <si>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</si>
  <si>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</si>
  <si>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</si>
  <si>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</si>
  <si>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</si>
  <si>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</si>
  <si>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</si>
  <si>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</si>
  <si>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</si>
  <si>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</si>
  <si>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</si>
  <si>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</si>
  <si>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</si>
  <si>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</si>
  <si>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</si>
  <si>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</si>
  <si>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</si>
  <si>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</si>
  <si>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</si>
  <si>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</si>
  <si>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</si>
  <si>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</si>
  <si>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</si>
  <si>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</si>
  <si>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</si>
  <si>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</si>
  <si>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</si>
  <si>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</si>
  <si>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</si>
  <si>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</si>
  <si>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</si>
  <si>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</si>
  <si>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</si>
  <si>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</si>
  <si>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</si>
  <si>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</si>
  <si>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</si>
  <si>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</si>
  <si>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</si>
  <si>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</si>
  <si>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</si>
  <si>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</si>
  <si>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</si>
  <si>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</si>
  <si>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</si>
  <si>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</si>
  <si>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</si>
  <si>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</si>
  <si>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</si>
  <si>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</si>
  <si>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</si>
  <si>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</si>
  <si>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</si>
  <si>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</si>
  <si>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</si>
  <si>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</si>
  <si>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</si>
  <si>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</si>
  <si>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</si>
  <si>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</si>
  <si>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</si>
  <si>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</si>
  <si>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</si>
  <si>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</si>
  <si>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</si>
  <si>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</si>
  <si>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</si>
  <si>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</si>
  <si>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</si>
  <si>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</si>
  <si>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</si>
  <si>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</si>
  <si>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</si>
  <si>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</si>
  <si>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</si>
  <si>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</si>
  <si>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</si>
  <si>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</si>
  <si>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</si>
  <si>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</si>
  <si>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</si>
  <si>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</si>
  <si>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</si>
  <si>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</si>
  <si>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</si>
  <si>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</si>
  <si>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</si>
  <si>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</si>
  <si>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</si>
  <si>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</si>
  <si>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</si>
  <si>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</si>
  <si>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</si>
  <si>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</si>
  <si>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</si>
  <si>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</si>
  <si>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</si>
  <si>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</si>
  <si>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</si>
  <si>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</si>
  <si>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</si>
  <si>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</si>
  <si>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</si>
  <si>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</si>
  <si>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</si>
  <si>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</si>
  <si>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</si>
  <si>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</si>
  <si>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</si>
  <si>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</si>
  <si>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</si>
  <si>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</si>
  <si>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</si>
  <si>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</si>
  <si>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</si>
  <si>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</si>
  <si>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</si>
  <si>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</si>
  <si>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</si>
  <si>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</si>
  <si>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</si>
  <si>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</si>
  <si>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</si>
  <si>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</si>
  <si>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</si>
  <si>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</si>
  <si>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</si>
  <si>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</si>
  <si>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</si>
  <si>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</si>
  <si>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</si>
  <si>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</si>
  <si>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</si>
  <si>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</si>
  <si>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</si>
  <si>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</si>
  <si>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</si>
  <si>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</si>
  <si>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</si>
  <si>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</si>
  <si>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</si>
  <si>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</si>
  <si>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</si>
  <si>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</si>
  <si>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</si>
  <si>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</si>
  <si>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</si>
  <si>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</si>
  <si>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</si>
  <si>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</si>
  <si>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</si>
  <si>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</si>
  <si>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</si>
  <si>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</si>
  <si>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</si>
  <si>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</si>
  <si>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</si>
  <si>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</si>
  <si>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</si>
  <si>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</si>
  <si>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</si>
  <si>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</si>
  <si>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</si>
  <si>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</si>
  <si>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</si>
  <si>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</si>
  <si>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</si>
  <si>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</si>
  <si>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</si>
  <si>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</si>
  <si>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</si>
  <si>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</si>
  <si>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</si>
  <si>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</si>
  <si>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</si>
  <si>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</si>
  <si>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</si>
  <si>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</si>
  <si>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</si>
  <si>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</si>
  <si>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</si>
  <si>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</si>
  <si>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</si>
  <si>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</si>
  <si>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</si>
  <si>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</si>
  <si>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</si>
  <si>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</si>
  <si>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</si>
  <si>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</si>
  <si>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</si>
  <si>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</si>
  <si>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</si>
  <si>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</si>
  <si>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</si>
  <si>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</si>
  <si>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</si>
  <si>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</si>
  <si>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</si>
  <si>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</si>
  <si>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</si>
  <si>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</si>
  <si>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</si>
  <si>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</si>
  <si>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</si>
  <si>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</si>
  <si>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</si>
  <si>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</si>
  <si>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</si>
  <si>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</si>
  <si>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</si>
  <si>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</si>
  <si>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</si>
  <si>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</si>
  <si>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</si>
  <si>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</si>
  <si>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</si>
  <si>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</si>
  <si>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</si>
  <si>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</si>
  <si>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</si>
  <si>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</si>
  <si>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</si>
  <si>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</si>
  <si>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</si>
  <si>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</si>
  <si>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</si>
  <si>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</si>
  <si>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</si>
  <si>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</si>
  <si>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</si>
  <si>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</si>
  <si>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</si>
  <si>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</si>
  <si>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</si>
  <si>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</si>
  <si>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</si>
  <si>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</si>
  <si>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</si>
  <si>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</si>
  <si>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</si>
  <si>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</si>
  <si>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</si>
  <si>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</si>
  <si>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</si>
  <si>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</si>
  <si>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</si>
  <si>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</si>
  <si>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</si>
  <si>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</si>
  <si>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</si>
  <si>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</si>
  <si>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</si>
  <si>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</si>
  <si>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</si>
  <si>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</si>
  <si>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</si>
  <si>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</si>
  <si>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</si>
  <si>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</si>
  <si>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</si>
  <si>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</si>
  <si>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</si>
  <si>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</si>
  <si>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</si>
  <si>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</si>
  <si>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</si>
  <si>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</si>
  <si>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</si>
  <si>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</si>
  <si>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</si>
  <si>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</si>
  <si>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</si>
  <si>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</si>
  <si>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</si>
  <si>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</si>
  <si>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</si>
  <si>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</si>
  <si>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</si>
  <si>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</si>
  <si>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</si>
  <si>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</si>
  <si>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</si>
  <si>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</si>
  <si>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</si>
  <si>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</si>
  <si>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</si>
  <si>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</si>
  <si>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</si>
  <si>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</si>
  <si>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</si>
  <si>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</si>
  <si>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</si>
  <si>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</si>
  <si>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</si>
  <si>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</si>
  <si>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</si>
  <si>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</si>
  <si>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</si>
  <si>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</si>
  <si>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</si>
  <si>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</si>
  <si>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</si>
  <si>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</si>
  <si>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</si>
  <si>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</si>
  <si>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</si>
  <si>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</si>
  <si>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</si>
  <si>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</si>
  <si>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</si>
  <si>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</si>
  <si>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</si>
  <si>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</si>
  <si>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</si>
  <si>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</si>
  <si>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</si>
  <si>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</si>
  <si>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</si>
  <si>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</si>
  <si>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</si>
  <si>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</si>
  <si>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</si>
  <si>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</si>
  <si>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</si>
  <si>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</si>
  <si>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</si>
  <si>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</si>
  <si>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</si>
  <si>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</si>
  <si>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</si>
  <si>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</si>
  <si>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</si>
  <si>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</si>
  <si>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</si>
  <si>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</si>
  <si>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</si>
  <si>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</si>
  <si>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</si>
  <si>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</si>
  <si>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</si>
  <si>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</si>
  <si>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</si>
  <si>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</si>
  <si>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</si>
  <si>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</si>
  <si>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</si>
  <si>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</si>
  <si>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</si>
  <si>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</si>
  <si>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</si>
  <si>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</si>
  <si>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</si>
  <si>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</si>
  <si>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</si>
  <si>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</si>
  <si>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</si>
  <si>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</si>
  <si>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</si>
  <si>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</si>
  <si>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</si>
  <si>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</si>
  <si>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</si>
  <si>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</si>
  <si>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</si>
  <si>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</si>
  <si>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</si>
  <si>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</si>
  <si>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</si>
  <si>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</si>
  <si>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</si>
  <si>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</si>
  <si>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</si>
  <si>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</si>
  <si>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</si>
  <si>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</si>
  <si>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</si>
  <si>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</si>
  <si>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</si>
  <si>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</si>
  <si>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</si>
  <si>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</si>
  <si>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</si>
  <si>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</si>
  <si>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</si>
  <si>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</si>
  <si>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</si>
  <si>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</si>
  <si>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</si>
  <si>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</si>
  <si>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</si>
  <si>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</si>
  <si>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</si>
  <si>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</si>
  <si>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</si>
  <si>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</si>
  <si>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</si>
  <si>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</si>
  <si>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</si>
  <si>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</si>
  <si>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</si>
  <si>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</si>
  <si>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</si>
  <si>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</si>
  <si>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</si>
  <si>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</si>
  <si>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</si>
  <si>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</si>
  <si>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</si>
  <si>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</si>
  <si>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</si>
  <si>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</si>
  <si>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</si>
  <si>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</si>
  <si>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</si>
  <si>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</si>
  <si>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</si>
  <si>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</si>
  <si>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</si>
  <si>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</si>
  <si>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</si>
  <si>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</si>
  <si>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</si>
  <si>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</si>
  <si>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</si>
  <si>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</si>
  <si>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</si>
  <si>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</si>
  <si>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</si>
  <si>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</si>
  <si>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</si>
  <si>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</si>
  <si>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</si>
  <si>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</si>
  <si>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</si>
  <si>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</si>
  <si>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</si>
  <si>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</si>
  <si>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</si>
  <si>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</si>
  <si>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</si>
  <si>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</si>
  <si>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</si>
  <si>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</si>
  <si>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</si>
  <si>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</si>
  <si>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</si>
  <si>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</si>
  <si>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</si>
  <si>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</si>
  <si>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</si>
  <si>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</si>
  <si>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</si>
  <si>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</si>
  <si>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</si>
  <si>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</si>
  <si>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</si>
  <si>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</si>
  <si>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</si>
  <si>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</si>
  <si>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</si>
  <si>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</si>
  <si>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</si>
  <si>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</si>
  <si>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</si>
  <si>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</si>
  <si>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</si>
  <si>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</si>
  <si>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</si>
  <si>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</si>
  <si>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</si>
  <si>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</si>
  <si>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</si>
  <si>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</si>
  <si>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</si>
  <si>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</si>
  <si>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</si>
  <si>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</si>
  <si>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</si>
  <si>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</si>
  <si>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</si>
  <si>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</si>
  <si>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</si>
  <si>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</si>
  <si>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</si>
  <si>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</si>
  <si>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</si>
  <si>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</si>
  <si>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</si>
  <si>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</si>
  <si>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</si>
  <si>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</si>
  <si>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</si>
  <si>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</si>
  <si>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</si>
  <si>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</si>
  <si>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</si>
  <si>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</si>
  <si>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</si>
  <si>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</si>
  <si>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</si>
  <si>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</si>
  <si>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</si>
  <si>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</si>
  <si>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</si>
  <si>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</si>
  <si>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</si>
  <si>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</si>
  <si>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</si>
  <si>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</si>
  <si>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</si>
  <si>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</si>
  <si>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</si>
  <si>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</si>
  <si>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</si>
  <si>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</si>
  <si>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</si>
  <si>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</si>
  <si>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</si>
  <si>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</si>
  <si>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</si>
  <si>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</si>
  <si>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</si>
  <si>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</si>
  <si>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</si>
  <si>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</si>
  <si>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</si>
  <si>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</si>
  <si>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</si>
  <si>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</si>
  <si>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</si>
  <si>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</si>
  <si>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</si>
  <si>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</si>
  <si>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</si>
  <si>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</si>
  <si>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</si>
  <si>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</si>
  <si>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</si>
  <si>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</si>
  <si>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</si>
  <si>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</si>
  <si>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</si>
  <si>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</si>
  <si>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</si>
  <si>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</si>
  <si>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</si>
  <si>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</si>
  <si>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</si>
  <si>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</si>
  <si>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</si>
  <si>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</si>
  <si>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</si>
  <si>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</si>
  <si>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</si>
  <si>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</si>
  <si>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</si>
  <si>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</si>
  <si>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</si>
  <si>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</si>
  <si>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</si>
  <si>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</si>
  <si>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</si>
  <si>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</si>
  <si>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</si>
  <si>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</si>
  <si>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</si>
  <si>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</si>
  <si>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</si>
  <si>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</si>
  <si>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</si>
  <si>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</si>
  <si>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</si>
  <si>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</si>
  <si>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</si>
  <si>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</si>
  <si>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</si>
  <si>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</si>
  <si>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</si>
  <si>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</si>
  <si>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</si>
  <si>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</si>
  <si>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</si>
  <si>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</si>
  <si>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</si>
  <si>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</si>
  <si>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</si>
  <si>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</si>
  <si>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</si>
  <si>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</si>
  <si>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</si>
  <si>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</si>
  <si>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</si>
  <si>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</si>
  <si>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</si>
  <si>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</si>
  <si>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</si>
  <si>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</si>
  <si>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</si>
  <si>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</si>
  <si>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</si>
  <si>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</si>
  <si>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</si>
  <si>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</si>
  <si>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</si>
  <si>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</si>
  <si>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</si>
  <si>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</si>
  <si>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</si>
  <si>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</si>
  <si>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</si>
  <si>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</si>
  <si>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</si>
  <si>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</si>
  <si>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</si>
  <si>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</si>
  <si>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</si>
  <si>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</si>
  <si>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</si>
  <si>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</si>
  <si>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</si>
  <si>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</si>
  <si>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</si>
  <si>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</si>
  <si>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</si>
  <si>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</si>
  <si>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</si>
  <si>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</si>
  <si>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</si>
  <si>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</si>
  <si>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</si>
  <si>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</si>
  <si>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</si>
  <si>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</si>
  <si>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</si>
  <si>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</si>
  <si>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</si>
  <si>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</si>
  <si>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</si>
  <si>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</si>
  <si>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</si>
  <si>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</si>
  <si>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</si>
  <si>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</si>
  <si>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</si>
  <si>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</si>
  <si>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</si>
  <si>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</si>
  <si>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</si>
  <si>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</si>
  <si>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</si>
  <si>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</si>
  <si>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</si>
  <si>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</si>
  <si>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</si>
  <si>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</si>
  <si>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</si>
  <si>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</si>
  <si>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</si>
  <si>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</si>
  <si>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</si>
  <si>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</si>
  <si>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</si>
  <si>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</si>
  <si>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</si>
  <si>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</si>
  <si>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</si>
  <si>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</si>
  <si>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</si>
  <si>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</si>
  <si>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</si>
  <si>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</si>
  <si>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</si>
  <si>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</si>
  <si>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</si>
  <si>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</si>
  <si>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</si>
  <si>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</si>
  <si>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</si>
  <si>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</si>
  <si>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</si>
  <si>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</si>
  <si>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</si>
  <si>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</si>
  <si>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</si>
  <si>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</si>
  <si>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</si>
  <si>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</si>
  <si>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</si>
  <si>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</si>
  <si>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</si>
  <si>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</si>
  <si>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</si>
  <si>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</si>
  <si>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</si>
  <si>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</si>
  <si>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</si>
  <si>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</si>
  <si>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</si>
  <si>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</si>
  <si>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</si>
  <si>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</si>
  <si>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</si>
  <si>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</si>
  <si>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</si>
  <si>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</si>
  <si>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</si>
  <si>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</si>
  <si>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</si>
  <si>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</si>
  <si>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</si>
  <si>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</si>
  <si>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</si>
  <si>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</si>
  <si>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</si>
  <si>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</si>
  <si>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</si>
  <si>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</si>
  <si>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</si>
  <si>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</si>
  <si>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</si>
  <si>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</si>
  <si>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</si>
  <si>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</si>
  <si>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</si>
  <si>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</si>
  <si>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</si>
  <si>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</si>
  <si>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</si>
  <si>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</si>
  <si>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</si>
  <si>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</si>
  <si>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</si>
  <si>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</si>
  <si>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</si>
  <si>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</si>
  <si>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</si>
  <si>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</si>
  <si>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</si>
  <si>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</si>
  <si>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</si>
  <si>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</si>
  <si>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</si>
  <si>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</si>
  <si>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</si>
  <si>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</si>
  <si>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</si>
  <si>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</si>
  <si>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</si>
  <si>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</si>
  <si>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</si>
  <si>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</si>
  <si>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</si>
  <si>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</si>
  <si>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</si>
  <si>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</si>
  <si>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</si>
  <si>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</si>
  <si>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</si>
  <si>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</si>
  <si>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</si>
  <si>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</si>
  <si>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</si>
  <si>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</si>
  <si>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</si>
  <si>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</si>
  <si>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</si>
  <si>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</si>
  <si>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</si>
  <si>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</si>
  <si>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</si>
  <si>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</si>
  <si>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</si>
  <si>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</si>
  <si>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</si>
  <si>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</si>
  <si>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</si>
  <si>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</si>
  <si>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</si>
  <si>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</si>
  <si>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</si>
  <si>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</si>
  <si>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</si>
  <si>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</si>
  <si>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</si>
  <si>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</si>
  <si>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</si>
  <si>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</si>
  <si>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</si>
  <si>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</si>
  <si>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</si>
  <si>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</si>
  <si>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</si>
  <si>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</si>
  <si>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</si>
  <si>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</si>
  <si>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</si>
  <si>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</si>
  <si>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</si>
  <si>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</si>
  <si>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</si>
  <si>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</si>
  <si>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</si>
  <si>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</si>
  <si>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</si>
  <si>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</si>
  <si>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</si>
  <si>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</si>
  <si>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</si>
  <si>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</si>
  <si>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</si>
  <si>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</si>
  <si>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</si>
  <si>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</si>
  <si>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</si>
  <si>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</si>
  <si>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</si>
  <si>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</si>
  <si>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</si>
  <si>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</si>
  <si>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</si>
  <si>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</si>
  <si>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</si>
  <si>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</si>
  <si>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</si>
  <si>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</si>
  <si>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</si>
  <si>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</si>
  <si>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</si>
  <si>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</si>
  <si>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</si>
  <si>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</si>
  <si>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</si>
  <si>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</si>
  <si>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</si>
  <si>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</si>
  <si>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</si>
  <si>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</si>
  <si>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</si>
  <si>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</si>
  <si>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</si>
  <si>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</si>
  <si>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</si>
  <si>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</si>
  <si>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</si>
  <si>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</si>
  <si>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</si>
  <si>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</si>
  <si>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</si>
  <si>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</si>
  <si>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</si>
  <si>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</si>
  <si>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</si>
  <si>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</si>
  <si>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</si>
  <si>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</si>
  <si>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</si>
  <si>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</si>
  <si>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</si>
  <si>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</si>
  <si>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</si>
  <si>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</si>
  <si>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</si>
  <si>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</si>
  <si>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</si>
  <si>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</si>
  <si>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</si>
  <si>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</si>
  <si>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</si>
  <si>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</si>
  <si>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</si>
  <si>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</si>
  <si>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</si>
  <si>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</si>
  <si>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</si>
  <si>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</si>
  <si>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</si>
  <si>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</si>
  <si>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</si>
  <si>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</si>
  <si>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</si>
  <si>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</si>
  <si>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</si>
  <si>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</si>
  <si>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</si>
  <si>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</si>
  <si>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</si>
  <si>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</si>
  <si>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</si>
  <si>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</si>
  <si>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</si>
  <si>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</si>
  <si>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</si>
  <si>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</si>
  <si>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</si>
  <si>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</si>
  <si>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</si>
  <si>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</si>
  <si>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</si>
  <si>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</si>
  <si>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</si>
  <si>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</si>
  <si>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</si>
  <si>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</si>
  <si>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</si>
  <si>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</si>
  <si>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</si>
  <si>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</si>
  <si>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</si>
  <si>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</si>
  <si>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</si>
  <si>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</si>
  <si>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</si>
  <si>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</si>
  <si>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</si>
  <si>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</si>
  <si>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</si>
  <si>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</si>
  <si>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</si>
  <si>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</si>
  <si>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</si>
  <si>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</si>
  <si>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</si>
  <si>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</si>
  <si>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</si>
  <si>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</si>
  <si>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</si>
  <si>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</si>
  <si>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</si>
  <si>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</si>
  <si>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</si>
  <si>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</si>
  <si>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</si>
  <si>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</si>
  <si>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</si>
  <si>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</si>
  <si>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</si>
  <si>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</si>
  <si>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</si>
  <si>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</si>
  <si>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</si>
  <si>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</si>
  <si>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</si>
  <si>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</si>
  <si>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</si>
  <si>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</si>
  <si>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</si>
  <si>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</si>
  <si>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</si>
  <si>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</si>
  <si>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</si>
  <si>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</si>
  <si>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</si>
  <si>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</si>
  <si>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</si>
  <si>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</si>
  <si>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</si>
  <si>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</si>
  <si>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</si>
  <si>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</si>
  <si>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</si>
  <si>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</si>
  <si>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</si>
  <si>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</si>
  <si>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</si>
  <si>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</si>
  <si>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</si>
  <si>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</si>
  <si>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</si>
  <si>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</si>
  <si>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</si>
  <si>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</si>
  <si>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</si>
  <si>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</si>
  <si>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</si>
  <si>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</si>
  <si>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</si>
  <si>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</si>
  <si>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</si>
  <si>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</si>
  <si>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</si>
  <si>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</si>
  <si>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</si>
  <si>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</si>
  <si>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</si>
  <si>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</si>
  <si>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</si>
  <si>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</si>
  <si>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</si>
  <si>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</si>
  <si>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</si>
  <si>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</si>
  <si>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</si>
  <si>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</si>
  <si>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</si>
  <si>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</si>
  <si>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</si>
  <si>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</si>
  <si>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</si>
  <si>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</si>
  <si>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</si>
  <si>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</si>
  <si>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</si>
  <si>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</si>
  <si>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</si>
  <si>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</si>
  <si>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</si>
  <si>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</si>
  <si>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</si>
  <si>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</si>
  <si>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</si>
  <si>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</si>
  <si>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</si>
  <si>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</si>
  <si>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</si>
  <si>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</si>
  <si>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</si>
  <si>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</si>
  <si>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</si>
  <si>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</si>
  <si>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</si>
  <si>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</si>
  <si>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</si>
  <si>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</si>
  <si>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</si>
  <si>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</si>
  <si>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</si>
  <si>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</si>
  <si>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</si>
  <si>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</si>
  <si>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</si>
  <si>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</si>
  <si>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</si>
  <si>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</si>
  <si>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</si>
  <si>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</si>
  <si>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</si>
  <si>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</si>
  <si>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</si>
  <si>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</si>
  <si>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</si>
  <si>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</si>
  <si>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</si>
  <si>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</si>
  <si>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</si>
  <si>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</si>
  <si>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</si>
  <si>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</si>
  <si>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</si>
  <si>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</si>
  <si>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</si>
  <si>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</si>
  <si>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</si>
  <si>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</si>
  <si>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</si>
  <si>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</si>
  <si>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</si>
  <si>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</si>
  <si>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</si>
  <si>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</si>
  <si>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</si>
  <si>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</si>
  <si>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</si>
  <si>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</si>
  <si>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</si>
  <si>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</si>
  <si>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</si>
  <si>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</si>
  <si>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</si>
  <si>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</si>
  <si>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</si>
  <si>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</si>
  <si>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</si>
  <si>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</si>
  <si>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</si>
  <si>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</si>
  <si>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</si>
  <si>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</si>
  <si>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</si>
  <si>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</si>
  <si>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</si>
  <si>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</si>
  <si>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</si>
  <si>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</si>
  <si>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</si>
  <si>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</si>
  <si>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</si>
  <si>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</si>
  <si>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</si>
  <si>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</si>
  <si>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</si>
  <si>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</si>
  <si>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</si>
  <si>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</si>
  <si>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</si>
  <si>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</si>
  <si>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</si>
  <si>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</si>
  <si>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</si>
  <si>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</si>
  <si>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</si>
  <si>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</si>
  <si>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</si>
  <si>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</si>
  <si>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</si>
  <si>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</si>
  <si>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</si>
  <si>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</si>
  <si>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</si>
  <si>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</si>
  <si>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</si>
  <si>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</si>
  <si>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</si>
  <si>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</si>
  <si>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</si>
  <si>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</si>
  <si>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</si>
  <si>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</si>
  <si>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</si>
  <si>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</si>
  <si>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</si>
  <si>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</si>
  <si>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</si>
  <si>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</si>
  <si>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</si>
  <si>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</si>
  <si>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</si>
  <si>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</si>
  <si>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</si>
  <si>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</si>
  <si>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</si>
  <si>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</si>
  <si>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</si>
  <si>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</si>
  <si>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</si>
  <si>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</si>
  <si>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</si>
  <si>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</si>
  <si>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</si>
  <si>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</si>
  <si>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</si>
  <si>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</si>
  <si>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</si>
  <si>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</si>
  <si>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</si>
  <si>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</si>
  <si>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</si>
  <si>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</si>
  <si>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</si>
  <si>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</si>
  <si>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</si>
  <si>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</si>
  <si>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</si>
  <si>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</si>
  <si>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</si>
  <si>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</si>
  <si>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</si>
  <si>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</si>
  <si>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</si>
  <si>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</si>
  <si>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</si>
  <si>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</si>
  <si>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</si>
  <si>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</si>
  <si>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</si>
  <si>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</si>
  <si>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</si>
  <si>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</si>
  <si>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</si>
  <si>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</si>
  <si>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</si>
  <si>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</si>
  <si>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</si>
  <si>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</si>
  <si>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</si>
  <si>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</si>
  <si>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</si>
  <si>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</si>
  <si>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</si>
  <si>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</si>
  <si>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</si>
  <si>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</si>
  <si>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</si>
  <si>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</si>
  <si>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</si>
  <si>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</si>
  <si>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</si>
  <si>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</si>
  <si>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</si>
  <si>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</si>
  <si>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</si>
  <si>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</si>
  <si>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</si>
  <si>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</si>
  <si>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</si>
  <si>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</si>
  <si>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</si>
  <si>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</si>
  <si>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</si>
  <si>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</si>
  <si>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</si>
  <si>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</si>
  <si>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</si>
  <si>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</si>
  <si>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</si>
  <si>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</si>
  <si>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</si>
  <si>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</si>
  <si>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</si>
  <si>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</si>
  <si>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</si>
  <si>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</si>
  <si>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</si>
  <si>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</si>
  <si>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</si>
  <si>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</si>
  <si>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</si>
  <si>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</si>
  <si>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</si>
  <si>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</si>
  <si>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</si>
  <si>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</si>
  <si>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</si>
  <si>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</si>
  <si>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</si>
  <si>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</si>
  <si>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</si>
  <si>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</si>
  <si>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</si>
  <si>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</si>
  <si>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</si>
  <si>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</si>
  <si>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</si>
  <si>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</si>
  <si>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</si>
  <si>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</si>
  <si>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</si>
  <si>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</si>
  <si>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</si>
  <si>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</si>
  <si>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</si>
  <si>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</si>
  <si>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</si>
  <si>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</si>
  <si>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</si>
  <si>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</si>
  <si>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</si>
  <si>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</si>
  <si>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</si>
  <si>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</si>
  <si>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</si>
  <si>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</si>
  <si>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</si>
  <si>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</si>
  <si>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</si>
  <si>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</si>
  <si>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</si>
  <si>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</si>
  <si>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</si>
  <si>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</si>
  <si>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</si>
  <si>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</si>
  <si>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</si>
  <si>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</si>
  <si>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</si>
  <si>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</si>
  <si>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</si>
  <si>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</si>
  <si>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</si>
  <si>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</si>
  <si>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</si>
  <si>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</si>
  <si>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</si>
  <si>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</si>
  <si>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</si>
  <si>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</si>
  <si>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</si>
  <si>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</si>
  <si>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</si>
  <si>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</si>
  <si>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</si>
  <si>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</si>
  <si>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</si>
  <si>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</si>
  <si>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</si>
  <si>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</si>
  <si>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</si>
  <si>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</si>
  <si>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</si>
  <si>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</si>
  <si>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</si>
  <si>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</si>
  <si>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</si>
  <si>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</si>
  <si>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</si>
  <si>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</si>
  <si>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</si>
  <si>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</si>
  <si>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</si>
  <si>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</si>
  <si>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</si>
  <si>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</si>
  <si>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</si>
  <si>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</si>
  <si>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</si>
  <si>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</si>
  <si>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</si>
  <si>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</si>
  <si>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</si>
  <si>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</si>
  <si>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</si>
  <si>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</si>
  <si>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</si>
  <si>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</si>
  <si>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</si>
  <si>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</si>
  <si>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</si>
  <si>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</si>
  <si>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</si>
  <si>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</si>
  <si>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</si>
  <si>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</si>
  <si>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</si>
  <si>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</si>
  <si>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</si>
  <si>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</si>
  <si>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</si>
  <si>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</si>
  <si>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</si>
  <si>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</si>
  <si>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</si>
  <si>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</si>
  <si>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</si>
  <si>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</si>
  <si>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</si>
  <si>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</si>
  <si>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</si>
  <si>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</si>
  <si>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</si>
  <si>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</si>
  <si>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</si>
  <si>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</si>
  <si>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</si>
  <si>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</si>
  <si>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</si>
  <si>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</si>
  <si>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</si>
  <si>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</si>
  <si>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</si>
  <si>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</si>
  <si>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</si>
  <si>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</si>
  <si>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</si>
  <si>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</si>
  <si>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</si>
  <si>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</si>
  <si>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</si>
  <si>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</si>
  <si>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</si>
  <si>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</si>
  <si>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</si>
  <si>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</si>
  <si>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</si>
  <si>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</si>
  <si>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</si>
  <si>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</si>
  <si>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</si>
  <si>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</si>
  <si>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</si>
  <si>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</si>
  <si>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</si>
  <si>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</si>
  <si>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</si>
  <si>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</si>
  <si>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</si>
  <si>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</si>
  <si>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</si>
  <si>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</si>
  <si>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</si>
  <si>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</si>
  <si>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</si>
  <si>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</si>
  <si>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</si>
  <si>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</si>
  <si>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</si>
  <si>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</si>
  <si>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</si>
  <si>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</si>
  <si>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</si>
  <si>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</si>
  <si>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</si>
  <si>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</si>
  <si>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</si>
  <si>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</si>
  <si>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</si>
  <si>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</si>
  <si>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</si>
  <si>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</si>
  <si>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</si>
  <si>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</si>
  <si>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</si>
  <si>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</si>
  <si>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</si>
  <si>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</si>
  <si>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</si>
  <si>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</si>
  <si>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</si>
  <si>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</si>
  <si>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</si>
  <si>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</si>
  <si>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</si>
  <si>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</si>
  <si>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</si>
  <si>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</si>
  <si>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</si>
  <si>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</si>
  <si>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</si>
  <si>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</si>
  <si>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</si>
  <si>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</si>
  <si>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</si>
  <si>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</si>
  <si>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</si>
  <si>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</si>
  <si>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</si>
  <si>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</si>
  <si>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</si>
  <si>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</si>
  <si>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</si>
  <si>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</si>
  <si>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</si>
  <si>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</si>
  <si>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</si>
  <si>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</si>
  <si>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</si>
  <si>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</si>
  <si>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</si>
  <si>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</si>
  <si>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</si>
  <si>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</si>
  <si>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</si>
  <si>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</si>
  <si>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</si>
  <si>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</si>
  <si>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</si>
  <si>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</si>
  <si>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</si>
  <si>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</si>
  <si>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</si>
  <si>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</si>
  <si>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</si>
  <si>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</si>
  <si>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</si>
  <si>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</si>
  <si>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</si>
  <si>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</si>
  <si>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</si>
  <si>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</si>
  <si>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</si>
  <si>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</si>
  <si>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</si>
  <si>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</si>
  <si>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</si>
  <si>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</si>
  <si>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</si>
  <si>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</si>
  <si>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</si>
  <si>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</si>
  <si>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</si>
  <si>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</si>
  <si>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</si>
  <si>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</si>
  <si>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</si>
  <si>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</si>
  <si>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</si>
  <si>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</si>
  <si>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</si>
  <si>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</si>
  <si>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</si>
  <si>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</si>
  <si>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</si>
  <si>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</si>
  <si>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</si>
  <si>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</si>
  <si>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</si>
  <si>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</si>
  <si>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</si>
  <si>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</si>
  <si>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</si>
  <si>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</si>
  <si>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</si>
  <si>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</si>
  <si>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</si>
  <si>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</si>
  <si>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</si>
  <si>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</si>
  <si>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</si>
  <si>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</si>
  <si>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</si>
  <si>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</si>
  <si>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</si>
  <si>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</si>
  <si>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</si>
  <si>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</si>
  <si>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</si>
  <si>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</si>
  <si>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</si>
  <si>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</si>
  <si>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</si>
  <si>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</si>
  <si>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</si>
  <si>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</si>
  <si>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</si>
  <si>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</si>
  <si>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</si>
  <si>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</si>
  <si>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</si>
  <si>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</si>
  <si>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</si>
  <si>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</si>
  <si>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</si>
  <si>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</si>
  <si>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</si>
  <si>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</si>
  <si>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</si>
  <si>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</si>
  <si>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</si>
  <si>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</si>
  <si>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</si>
  <si>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</si>
  <si>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</si>
  <si>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</si>
  <si>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</si>
  <si>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</si>
  <si>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</si>
  <si>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</si>
  <si>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</si>
  <si>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</si>
  <si>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</si>
  <si>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</si>
  <si>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</si>
  <si>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</si>
  <si>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</si>
  <si>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</si>
  <si>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</si>
  <si>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</si>
  <si>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</si>
  <si>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</si>
  <si>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</si>
  <si>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</si>
  <si>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</si>
  <si>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</si>
  <si>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</si>
  <si>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</si>
  <si>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</si>
  <si>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</si>
  <si>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</si>
  <si>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</si>
  <si>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</si>
  <si>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</si>
  <si>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</si>
  <si>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</si>
  <si>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</si>
  <si>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</si>
  <si>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</si>
  <si>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</si>
  <si>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</si>
  <si>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</si>
  <si>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</si>
  <si>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</si>
  <si>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</si>
  <si>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</si>
  <si>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</si>
  <si>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</si>
  <si>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</si>
  <si>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</si>
  <si>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</si>
  <si>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</si>
  <si>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</si>
  <si>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</si>
  <si>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</si>
  <si>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</si>
  <si>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</si>
  <si>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</si>
  <si>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</si>
  <si>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</si>
  <si>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</si>
  <si>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</si>
  <si>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</si>
  <si>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</si>
  <si>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</si>
  <si>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</si>
  <si>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</si>
  <si>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</si>
  <si>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</si>
  <si>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</si>
  <si>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</si>
  <si>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</si>
  <si>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</si>
  <si>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</si>
  <si>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</si>
  <si>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</si>
  <si>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</si>
  <si>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</si>
  <si>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</si>
  <si>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</si>
  <si>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</si>
  <si>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</si>
  <si>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</si>
  <si>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</si>
  <si>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</si>
  <si>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</si>
  <si>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</si>
  <si>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</si>
  <si>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</si>
  <si>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</si>
  <si>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</si>
  <si>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</si>
  <si>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</si>
  <si>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</si>
  <si>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</si>
  <si>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</si>
  <si>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</si>
  <si>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</si>
  <si>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</si>
  <si>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</si>
  <si>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</si>
  <si>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</si>
  <si>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</si>
  <si>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</si>
  <si>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</si>
  <si>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</si>
  <si>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</si>
  <si>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</si>
  <si>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</si>
  <si>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</si>
  <si>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</si>
  <si>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</si>
  <si>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</si>
  <si>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</si>
  <si>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</si>
  <si>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</si>
  <si>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</si>
  <si>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</si>
  <si>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</si>
  <si>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</si>
  <si>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</si>
  <si>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</si>
  <si>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</si>
  <si>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</si>
  <si>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</si>
  <si>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</si>
  <si>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</si>
  <si>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</si>
  <si>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</si>
  <si>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</si>
  <si>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</si>
  <si>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</si>
  <si>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</si>
  <si>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</si>
  <si>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</si>
  <si>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</si>
  <si>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</si>
  <si>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</si>
  <si>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</si>
  <si>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</si>
  <si>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</si>
  <si>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</si>
  <si>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</si>
  <si>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</si>
  <si>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</si>
  <si>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</si>
  <si>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</si>
  <si>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</si>
  <si>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</si>
  <si>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</si>
  <si>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</si>
  <si>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</si>
  <si>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</si>
  <si>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</si>
  <si>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</si>
  <si>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</si>
  <si>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</si>
  <si>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</si>
  <si>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</si>
  <si>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</si>
  <si>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</si>
  <si>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</si>
  <si>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</si>
  <si>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</si>
  <si>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</si>
  <si>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</si>
  <si>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</si>
  <si>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</si>
  <si>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</si>
  <si>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</si>
  <si>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</si>
  <si>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</si>
  <si>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</si>
  <si>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</si>
  <si>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</si>
  <si>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</si>
  <si>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</si>
  <si>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</si>
  <si>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</si>
  <si>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</si>
  <si>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</si>
  <si>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</si>
  <si>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</si>
  <si>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</si>
  <si>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</si>
  <si>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</si>
  <si>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</si>
  <si>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</si>
  <si>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</si>
  <si>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</si>
  <si>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</si>
  <si>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</si>
  <si>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</si>
  <si>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</si>
  <si>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</si>
  <si>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</si>
  <si>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</si>
  <si>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</si>
  <si>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</si>
  <si>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</si>
  <si>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</si>
  <si>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</si>
  <si>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</si>
  <si>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</si>
  <si>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</si>
  <si>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</si>
  <si>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</si>
  <si>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</si>
  <si>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</si>
  <si>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</si>
  <si>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</si>
  <si>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</si>
  <si>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</si>
  <si>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</si>
  <si>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</si>
  <si>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</si>
  <si>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</si>
  <si>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</si>
  <si>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</si>
  <si>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</si>
  <si>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</si>
  <si>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</si>
  <si>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</si>
  <si>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</si>
  <si>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</si>
  <si>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</si>
  <si>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</si>
  <si>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</si>
  <si>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</si>
  <si>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</si>
  <si>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</si>
  <si>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</si>
  <si>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</si>
  <si>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</si>
  <si>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</si>
  <si>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</si>
  <si>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</si>
  <si>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</si>
  <si>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</si>
  <si>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</si>
  <si>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</si>
  <si>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</si>
  <si>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</si>
  <si>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</si>
  <si>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</si>
  <si>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</si>
  <si>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</si>
  <si>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</si>
  <si>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</si>
  <si>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</si>
  <si>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</si>
  <si>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</si>
  <si>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</si>
  <si>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</si>
  <si>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</si>
  <si>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</si>
  <si>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</si>
  <si>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</si>
  <si>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</si>
  <si>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</si>
  <si>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</si>
  <si>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</si>
  <si>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</si>
  <si>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</si>
  <si>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</si>
  <si>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</si>
  <si>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</si>
  <si>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</si>
  <si>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</si>
  <si>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</si>
  <si>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</si>
  <si>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</si>
  <si>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</si>
  <si>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</si>
  <si>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</si>
  <si>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</si>
  <si>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</si>
  <si>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</si>
  <si>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</si>
  <si>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</si>
  <si>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</si>
  <si>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</si>
  <si>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</si>
  <si>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</si>
  <si>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</si>
  <si>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</si>
  <si>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</si>
  <si>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</si>
  <si>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</si>
  <si>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</si>
  <si>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</si>
  <si>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</si>
  <si>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</si>
  <si>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</si>
  <si>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</si>
  <si>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</si>
  <si>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</si>
  <si>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</si>
  <si>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</si>
  <si>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</si>
  <si>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</si>
  <si>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</si>
  <si>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</si>
  <si>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</si>
  <si>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</si>
  <si>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</si>
  <si>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</si>
  <si>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</si>
  <si>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</si>
  <si>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</si>
  <si>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</si>
  <si>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</si>
  <si>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</si>
  <si>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</si>
  <si>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</si>
  <si>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</si>
  <si>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</si>
  <si>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</si>
  <si>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</si>
  <si>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</si>
  <si>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</si>
  <si>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</si>
  <si>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</si>
  <si>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</si>
  <si>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</si>
  <si>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</si>
  <si>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</si>
  <si>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</si>
  <si>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</si>
  <si>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</si>
  <si>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</si>
  <si>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</si>
  <si>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</si>
  <si>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</si>
  <si>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</si>
  <si>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</si>
  <si>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</si>
  <si>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</si>
  <si>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</si>
  <si>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</si>
  <si>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</si>
  <si>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</si>
  <si>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</si>
  <si>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</si>
  <si>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</si>
  <si>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</si>
  <si>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</si>
  <si>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</si>
  <si>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</si>
  <si>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</si>
  <si>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</si>
  <si>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</si>
  <si>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</si>
  <si>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</si>
  <si>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</si>
  <si>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</si>
  <si>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</si>
  <si>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</si>
  <si>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</si>
  <si>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</si>
  <si>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</si>
  <si>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</si>
  <si>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</si>
  <si>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</si>
  <si>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</si>
  <si>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</si>
  <si>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</si>
  <si>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</si>
  <si>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</si>
  <si>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</si>
  <si>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</si>
  <si>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</si>
  <si>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</si>
  <si>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</si>
  <si>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</si>
  <si>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</si>
  <si>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</si>
  <si>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</si>
  <si>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</si>
  <si>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</si>
  <si>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</si>
  <si>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</si>
  <si>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</si>
  <si>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</si>
  <si>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</si>
  <si>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</si>
  <si>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</si>
  <si>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</si>
  <si>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</si>
  <si>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</si>
  <si>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</si>
  <si>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</si>
  <si>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</si>
  <si>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</si>
  <si>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</si>
  <si>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</si>
  <si>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</si>
  <si>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</si>
  <si>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</si>
  <si>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</si>
  <si>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</si>
  <si>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</si>
  <si>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</si>
  <si>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</si>
  <si>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</si>
  <si>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</si>
  <si>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</si>
  <si>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</si>
  <si>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</si>
  <si>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</si>
  <si>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</si>
  <si>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</si>
  <si>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</si>
  <si>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</si>
  <si>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</si>
  <si>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</si>
  <si>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</si>
  <si>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</si>
  <si>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</si>
  <si>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</si>
  <si>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</si>
  <si>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</si>
  <si>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</si>
  <si>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</si>
  <si>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</si>
  <si>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</si>
  <si>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</si>
  <si>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</si>
  <si>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</si>
  <si>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</si>
  <si>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</si>
  <si>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</si>
  <si>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</si>
  <si>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</si>
  <si>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</si>
  <si>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</si>
  <si>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</si>
  <si>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</si>
  <si>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</si>
  <si>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</si>
  <si>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</si>
  <si>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</si>
  <si>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</si>
  <si>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</si>
  <si>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</si>
  <si>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</si>
  <si>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</si>
  <si>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</si>
  <si>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</si>
  <si>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</si>
  <si>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</si>
  <si>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</si>
  <si>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</si>
  <si>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</si>
  <si>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</si>
  <si>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</si>
  <si>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</si>
  <si>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</si>
  <si>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</si>
  <si>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</si>
  <si>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</si>
  <si>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</si>
  <si>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</si>
  <si>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</si>
  <si>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</si>
  <si>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</si>
  <si>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</si>
  <si>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</si>
  <si>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</si>
  <si>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</si>
  <si>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</si>
  <si>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</si>
  <si>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</si>
  <si>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</si>
  <si>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</si>
  <si>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</si>
  <si>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</si>
  <si>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</si>
  <si>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</si>
  <si>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</si>
  <si>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</si>
  <si>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</si>
  <si>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</si>
  <si>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</si>
  <si>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</si>
  <si>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</si>
  <si>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</si>
  <si>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</si>
  <si>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</si>
  <si>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</si>
  <si>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</si>
  <si>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</si>
  <si>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</si>
  <si>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</si>
  <si>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</si>
  <si>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</si>
  <si>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</si>
  <si>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</si>
  <si>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</si>
  <si>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</si>
  <si>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</si>
  <si>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</si>
  <si>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</si>
  <si>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</si>
  <si>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</si>
  <si>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</si>
  <si>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</si>
  <si>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</si>
  <si>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</si>
  <si>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</si>
  <si>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</si>
  <si>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</si>
  <si>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</si>
  <si>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</si>
  <si>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</si>
  <si>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</si>
  <si>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</si>
  <si>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</si>
  <si>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</si>
  <si>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</si>
  <si>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</si>
  <si>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</si>
  <si>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</si>
  <si>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</si>
  <si>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</si>
  <si>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</si>
  <si>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</si>
  <si>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</si>
  <si>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</si>
  <si>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</si>
  <si>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</si>
  <si>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</si>
  <si>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</si>
  <si>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</si>
  <si>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</si>
  <si>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</si>
  <si>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</si>
  <si>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</si>
  <si>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</si>
  <si>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</si>
  <si>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</si>
  <si>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</si>
  <si>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</si>
  <si>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</si>
  <si>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</si>
  <si>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</si>
  <si>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</si>
  <si>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</si>
  <si>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</si>
  <si>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</si>
  <si>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</si>
  <si>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</si>
  <si>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</si>
  <si>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</si>
  <si>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</si>
  <si>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</si>
  <si>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</si>
  <si>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</si>
  <si>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</si>
  <si>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</si>
  <si>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</si>
  <si>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</si>
  <si>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</si>
  <si>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</si>
  <si>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</si>
  <si>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</si>
  <si>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</si>
  <si>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</si>
  <si>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</si>
  <si>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</si>
  <si>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</si>
  <si>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</si>
  <si>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</si>
  <si>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</si>
  <si>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</si>
  <si>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</si>
  <si>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</si>
  <si>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</si>
  <si>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</si>
  <si>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</si>
  <si>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</si>
  <si>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</si>
  <si>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</si>
  <si>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</si>
  <si>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</si>
  <si>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</si>
  <si>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</si>
  <si>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</si>
  <si>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</si>
  <si>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</si>
  <si>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</si>
  <si>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</si>
  <si>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</si>
  <si>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</si>
  <si>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</si>
  <si>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</si>
  <si>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</si>
  <si>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</si>
  <si>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</si>
  <si>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</si>
  <si>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</si>
  <si>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</si>
  <si>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</si>
  <si>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</si>
  <si>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</si>
  <si>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</si>
  <si>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</si>
  <si>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</si>
  <si>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</si>
  <si>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</si>
  <si>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</si>
  <si>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</si>
  <si>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</si>
  <si>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</si>
  <si>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</si>
  <si>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</si>
  <si>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</si>
  <si>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</si>
  <si>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</si>
  <si>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</si>
  <si>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</si>
  <si>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</si>
  <si>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</si>
  <si>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</si>
  <si>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</si>
  <si>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</si>
  <si>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</si>
  <si>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</si>
  <si>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</si>
  <si>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</si>
  <si>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</si>
  <si>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</si>
  <si>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</si>
  <si>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</si>
  <si>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</si>
  <si>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</si>
  <si>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</si>
  <si>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</si>
  <si>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</si>
  <si>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</si>
  <si>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</si>
  <si>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</si>
  <si>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</si>
  <si>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</si>
  <si>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</si>
  <si>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</si>
  <si>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</si>
  <si>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</si>
  <si>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</si>
  <si>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</si>
  <si>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</si>
  <si>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</si>
  <si>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</si>
  <si>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</si>
  <si>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</si>
  <si>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</si>
  <si>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</si>
  <si>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</si>
  <si>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</si>
  <si>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</si>
  <si>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</si>
  <si>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</si>
  <si>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</si>
  <si>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</si>
  <si>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</si>
  <si>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</si>
  <si>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</si>
  <si>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</si>
  <si>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</si>
  <si>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</si>
  <si>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</si>
  <si>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</si>
  <si>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</si>
  <si>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</si>
  <si>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</si>
  <si>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</si>
  <si>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</si>
  <si>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</si>
  <si>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</si>
  <si>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</si>
  <si>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</si>
  <si>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</si>
  <si>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</si>
  <si>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</si>
  <si>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</si>
  <si>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</si>
  <si>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</si>
  <si>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</si>
  <si>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</si>
  <si>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</si>
  <si>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</si>
  <si>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</si>
  <si>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</si>
  <si>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</si>
  <si>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</si>
  <si>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</si>
  <si>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</si>
  <si>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</si>
  <si>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</si>
  <si>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</si>
  <si>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</si>
  <si>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</si>
  <si>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</si>
  <si>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</si>
  <si>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</si>
  <si>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</si>
  <si>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</si>
  <si>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</si>
  <si>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</si>
  <si>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</si>
  <si>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</si>
  <si>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</si>
  <si>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</si>
  <si>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</si>
  <si>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</si>
  <si>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</si>
  <si>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</si>
  <si>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</si>
  <si>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</si>
  <si>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</si>
  <si>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</si>
  <si>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</si>
  <si>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</si>
  <si>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</si>
  <si>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</si>
  <si>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</si>
  <si>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</si>
  <si>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</si>
  <si>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</si>
  <si>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</si>
  <si>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</si>
  <si>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</si>
  <si>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</si>
  <si>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</si>
  <si>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</si>
  <si>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</si>
  <si>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</si>
  <si>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</si>
  <si>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</si>
  <si>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</si>
  <si>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</si>
  <si>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</si>
  <si>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</si>
  <si>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</si>
  <si>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</si>
  <si>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</si>
  <si>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</si>
  <si>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</si>
  <si>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</si>
  <si>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</si>
  <si>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</si>
  <si>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</si>
  <si>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</si>
  <si>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</si>
  <si>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</si>
  <si>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</si>
  <si>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</si>
  <si>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</si>
  <si>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</si>
  <si>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</si>
  <si>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</si>
  <si>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</si>
  <si>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</si>
  <si>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</si>
  <si>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</si>
  <si>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</si>
  <si>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</si>
  <si>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</si>
  <si>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</si>
  <si>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</si>
  <si>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</si>
  <si>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</si>
  <si>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</si>
  <si>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</si>
  <si>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</si>
  <si>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</si>
  <si>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</si>
  <si>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</si>
  <si>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</si>
  <si>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</si>
  <si>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</si>
  <si>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</si>
  <si>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</si>
  <si>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</si>
  <si>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</si>
  <si>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</si>
  <si>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</si>
  <si>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</si>
  <si>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</si>
  <si>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</si>
  <si>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</si>
  <si>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</si>
  <si>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</si>
  <si>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</si>
  <si>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</si>
  <si>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</si>
  <si>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</si>
  <si>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</si>
  <si>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</si>
  <si>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</si>
  <si>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</si>
  <si>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</si>
  <si>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</si>
  <si>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</si>
  <si>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</si>
  <si>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</si>
  <si>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</si>
  <si>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</si>
  <si>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</si>
  <si>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</si>
  <si>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</si>
  <si>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</si>
  <si>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</si>
  <si>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</si>
  <si>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</si>
  <si>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</si>
  <si>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</si>
  <si>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</si>
  <si>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</si>
  <si>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</si>
  <si>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</si>
  <si>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</si>
  <si>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</si>
  <si>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</si>
  <si>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</si>
  <si>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</si>
  <si>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</si>
  <si>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</si>
  <si>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</si>
  <si>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</si>
  <si>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</si>
  <si>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</si>
  <si>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</si>
  <si>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</si>
  <si>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</si>
  <si>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</si>
  <si>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</si>
  <si>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</si>
  <si>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</si>
  <si>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</si>
  <si>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</si>
  <si>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</si>
  <si>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</si>
  <si>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</si>
  <si>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</si>
  <si>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</si>
  <si>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</si>
  <si>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</si>
  <si>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</si>
  <si>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</si>
  <si>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</si>
  <si>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</si>
  <si>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</si>
  <si>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</si>
  <si>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</si>
  <si>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</si>
  <si>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</si>
  <si>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</si>
  <si>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</si>
  <si>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</si>
  <si>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</si>
  <si>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</si>
  <si>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</si>
  <si>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</si>
  <si>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</si>
  <si>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</si>
  <si>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</si>
  <si>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</si>
  <si>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</si>
  <si>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</si>
  <si>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</si>
  <si>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</si>
  <si>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</si>
  <si>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</si>
  <si>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</si>
  <si>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</si>
  <si>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</si>
  <si>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</si>
  <si>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</si>
  <si>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</si>
  <si>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</si>
  <si>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</si>
  <si>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</si>
  <si>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</si>
  <si>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</si>
  <si>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</si>
  <si>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</si>
  <si>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</si>
  <si>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</si>
  <si>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</si>
  <si>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</si>
  <si>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</si>
  <si>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</si>
  <si>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</si>
  <si>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</si>
  <si>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</si>
  <si>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</si>
  <si>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</si>
  <si>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</si>
  <si>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</si>
  <si>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</si>
  <si>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</si>
  <si>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</si>
  <si>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</si>
  <si>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</si>
  <si>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</si>
  <si>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</si>
  <si>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</si>
  <si>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</si>
  <si>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</si>
  <si>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</si>
  <si>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</si>
  <si>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</si>
  <si>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</si>
  <si>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</si>
  <si>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</si>
  <si>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</si>
  <si>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</si>
  <si>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</si>
  <si>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</si>
  <si>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</si>
  <si>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</si>
  <si>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</si>
  <si>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</si>
  <si>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</si>
  <si>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</si>
  <si>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</si>
  <si>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</si>
  <si>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</si>
  <si>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</si>
  <si>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</si>
  <si>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</si>
  <si>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</si>
  <si>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</si>
  <si>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</si>
  <si>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</si>
  <si>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</si>
  <si>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</si>
  <si>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</si>
  <si>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</si>
  <si>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</si>
  <si>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</si>
  <si>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</si>
  <si>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</si>
  <si>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</si>
  <si>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</si>
  <si>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</si>
  <si>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</si>
  <si>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</si>
  <si>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</si>
  <si>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</si>
  <si>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</si>
  <si>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</si>
  <si>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</si>
  <si>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</si>
  <si>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</si>
  <si>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</si>
  <si>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</si>
  <si>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</si>
  <si>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</si>
  <si>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</si>
  <si>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</si>
  <si>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</si>
  <si>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</si>
  <si>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</si>
  <si>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</si>
  <si>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</si>
  <si>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</si>
  <si>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</si>
  <si>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</si>
  <si>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</si>
  <si>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</si>
  <si>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</si>
  <si>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</si>
  <si>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</si>
  <si>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</si>
  <si>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</si>
  <si>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</si>
  <si>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</si>
  <si>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</si>
  <si>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</si>
  <si>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</si>
  <si>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</si>
  <si>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</si>
  <si>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</si>
  <si>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</si>
  <si>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</si>
  <si>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</si>
  <si>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</si>
  <si>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</si>
  <si>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</si>
  <si>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</si>
  <si>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</si>
  <si>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</si>
  <si>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</si>
  <si>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</si>
  <si>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</si>
  <si>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</si>
  <si>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</si>
  <si>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</si>
  <si>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</si>
  <si>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</si>
  <si>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</si>
  <si>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</si>
  <si>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</si>
  <si>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</si>
  <si>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</si>
  <si>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</si>
  <si>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</si>
  <si>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</si>
  <si>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</si>
  <si>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</si>
  <si>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</si>
  <si>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</si>
  <si>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</si>
  <si>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</si>
  <si>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</si>
  <si>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</si>
  <si>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</si>
  <si>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</si>
  <si>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</si>
  <si>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</si>
  <si>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</si>
  <si>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</si>
  <si>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</si>
  <si>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</si>
  <si>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</si>
  <si>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</si>
  <si>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</si>
  <si>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</si>
  <si>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</si>
  <si>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</si>
  <si>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</si>
  <si>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</si>
  <si>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</si>
  <si>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</si>
  <si>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</si>
  <si>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</si>
  <si>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</si>
  <si>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</si>
  <si>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</si>
  <si>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</si>
  <si>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</si>
  <si>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</si>
  <si>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</si>
  <si>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</si>
  <si>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</si>
  <si>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</si>
  <si>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</si>
  <si>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</si>
  <si>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</si>
  <si>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</si>
  <si>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</si>
  <si>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</si>
  <si>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</si>
  <si>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</si>
  <si>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</si>
  <si>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</si>
  <si>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</si>
  <si>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</si>
  <si>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</si>
  <si>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</si>
  <si>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</si>
  <si>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</si>
  <si>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</si>
  <si>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</si>
  <si>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</si>
  <si>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</si>
  <si>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</si>
  <si>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</si>
  <si>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</si>
  <si>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</si>
  <si>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</si>
  <si>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</si>
  <si>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</si>
  <si>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</si>
  <si>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</si>
  <si>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</si>
  <si>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</si>
  <si>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</si>
  <si>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</si>
  <si>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</si>
  <si>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</si>
  <si>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</si>
  <si>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</si>
  <si>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</si>
  <si>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</si>
  <si>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</si>
  <si>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</si>
  <si>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</si>
  <si>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</si>
  <si>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</si>
  <si>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</si>
  <si>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</si>
  <si>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</si>
  <si>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</si>
  <si>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</si>
  <si>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</si>
  <si>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</si>
  <si>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</si>
  <si>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</si>
  <si>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</si>
  <si>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</si>
  <si>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</si>
  <si>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</si>
  <si>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</si>
  <si>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</si>
  <si>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</si>
  <si>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</si>
  <si>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</si>
  <si>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</si>
  <si>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</si>
  <si>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</si>
  <si>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</si>
  <si>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</si>
  <si>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</si>
  <si>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</si>
  <si>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</si>
  <si>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</si>
  <si>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</si>
  <si>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</si>
  <si>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</si>
  <si>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</si>
  <si>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</si>
  <si>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</si>
  <si>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</si>
  <si>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</si>
  <si>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</si>
  <si>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</si>
  <si>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</si>
  <si>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</si>
  <si>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</si>
  <si>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</si>
  <si>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</si>
  <si>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</si>
  <si>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</si>
  <si>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</si>
  <si>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</si>
  <si>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</si>
  <si>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</si>
  <si>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</si>
  <si>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</si>
  <si>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</si>
  <si>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</si>
  <si>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</si>
  <si>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</si>
  <si>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</si>
  <si>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</si>
  <si>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</si>
  <si>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</si>
  <si>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</si>
  <si>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</si>
  <si>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</si>
  <si>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</si>
  <si>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</si>
  <si>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</si>
  <si>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</si>
  <si>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</si>
  <si>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</si>
  <si>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</si>
  <si>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</si>
  <si>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</si>
  <si>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</si>
  <si>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</si>
  <si>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</si>
  <si>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</si>
  <si>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</si>
  <si>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</si>
  <si>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</si>
  <si>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</si>
  <si>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</si>
  <si>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</si>
  <si>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</si>
  <si>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</si>
  <si>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</si>
  <si>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</si>
  <si>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</si>
  <si>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</si>
  <si>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</si>
  <si>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</si>
  <si>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</si>
  <si>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</si>
  <si>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</si>
  <si>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</si>
  <si>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</si>
  <si>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</si>
  <si>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</si>
  <si>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</si>
  <si>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</si>
  <si>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</si>
  <si>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</si>
  <si>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</si>
  <si>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</si>
  <si>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</si>
  <si>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</si>
  <si>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</si>
  <si>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</si>
  <si>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</si>
  <si>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</si>
  <si>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</si>
  <si>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</si>
  <si>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</si>
  <si>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</si>
  <si>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</si>
  <si>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</si>
  <si>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</si>
  <si>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</si>
  <si>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</si>
  <si>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</si>
  <si>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</si>
  <si>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</si>
  <si>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</si>
  <si>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</si>
  <si>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</si>
  <si>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</si>
  <si>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</si>
  <si>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</si>
  <si>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</si>
  <si>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</si>
  <si>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</si>
  <si>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</si>
  <si>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</si>
  <si>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</si>
  <si>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</si>
  <si>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</si>
  <si>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</si>
  <si>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</si>
  <si>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</si>
  <si>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</si>
  <si>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</si>
  <si>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</si>
  <si>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</si>
  <si>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</si>
  <si>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</si>
  <si>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</si>
  <si>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</si>
  <si>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</si>
  <si>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</si>
  <si>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</si>
  <si>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</si>
  <si>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</si>
  <si>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</si>
  <si>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</si>
  <si>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</si>
  <si>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</si>
  <si>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</si>
  <si>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</si>
  <si>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</si>
  <si>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</si>
  <si>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</si>
  <si>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</si>
  <si>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</si>
  <si>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</si>
  <si>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</si>
  <si>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</si>
  <si>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</si>
  <si>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</si>
  <si>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</si>
  <si>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</si>
  <si>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</si>
  <si>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</si>
  <si>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</si>
  <si>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</si>
  <si>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</si>
  <si>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</si>
  <si>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</si>
  <si>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</si>
  <si>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</si>
  <si>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</si>
  <si>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</si>
  <si>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</si>
  <si>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</si>
  <si>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</si>
  <si>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</si>
  <si>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</si>
  <si>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</si>
  <si>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</si>
  <si>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</si>
  <si>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</si>
  <si>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</si>
  <si>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</si>
  <si>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</si>
  <si>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</si>
  <si>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</si>
  <si>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</si>
  <si>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</si>
  <si>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</si>
  <si>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</si>
  <si>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</si>
  <si>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</si>
  <si>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</si>
  <si>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</si>
  <si>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</si>
  <si>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</si>
  <si>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</si>
  <si>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</si>
  <si>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</si>
  <si>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</si>
  <si>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</si>
  <si>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</si>
  <si>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</si>
  <si>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</si>
  <si>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</si>
  <si>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</si>
  <si>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</si>
  <si>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</si>
  <si>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</si>
  <si>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</si>
  <si>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</si>
  <si>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</si>
  <si>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</si>
  <si>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</si>
  <si>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</si>
  <si>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</si>
  <si>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</si>
  <si>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</si>
  <si>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</si>
  <si>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</si>
  <si>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</si>
  <si>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</si>
  <si>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</si>
  <si>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</si>
  <si>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</si>
  <si>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</si>
  <si>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</si>
  <si>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</si>
  <si>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</si>
  <si>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</si>
  <si>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</si>
  <si>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</si>
  <si>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</si>
  <si>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</si>
  <si>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</si>
  <si>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</si>
  <si>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</si>
  <si>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</si>
  <si>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</si>
  <si>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</si>
  <si>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</si>
  <si>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</si>
  <si>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</si>
  <si>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</si>
  <si>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</si>
  <si>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</si>
  <si>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</si>
  <si>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</si>
  <si>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</si>
  <si>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</si>
  <si>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</si>
  <si>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</si>
  <si>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</si>
  <si>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</si>
  <si>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</si>
  <si>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</si>
  <si>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</si>
  <si>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</si>
  <si>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</si>
  <si>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</si>
  <si>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</si>
  <si>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</si>
  <si>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</si>
  <si>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</si>
  <si>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</si>
  <si>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</si>
  <si>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</si>
  <si>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</si>
  <si>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</si>
  <si>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</si>
  <si>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</si>
  <si>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</si>
  <si>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</si>
  <si>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</si>
  <si>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</si>
  <si>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</si>
  <si>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</si>
  <si>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</si>
  <si>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</si>
  <si>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</si>
  <si>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</si>
  <si>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</si>
  <si>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</si>
  <si>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</si>
  <si>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</si>
  <si>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</si>
  <si>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</si>
  <si>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</si>
  <si>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</si>
  <si>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</si>
  <si>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</si>
  <si>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</si>
  <si>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</si>
  <si>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</si>
  <si>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</si>
  <si>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</si>
  <si>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</si>
  <si>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</si>
  <si>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</si>
  <si>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</si>
  <si>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</si>
  <si>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</si>
  <si>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</si>
  <si>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</si>
  <si>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</si>
  <si>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</si>
  <si>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</si>
  <si>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</si>
  <si>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</si>
  <si>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</si>
  <si>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</si>
  <si>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</si>
  <si>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</si>
  <si>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</si>
  <si>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</si>
  <si>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</si>
  <si>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</si>
  <si>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</si>
  <si>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</si>
  <si>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</si>
  <si>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</si>
  <si>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</si>
  <si>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</si>
  <si>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</si>
  <si>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</si>
  <si>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</si>
  <si>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</si>
  <si>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</si>
  <si>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</si>
  <si>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</si>
  <si>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</si>
  <si>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</si>
  <si>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</si>
  <si>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</si>
  <si>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</si>
  <si>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</si>
  <si>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</si>
  <si>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</si>
  <si>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</si>
  <si>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</si>
  <si>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</si>
  <si>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</si>
  <si>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</si>
  <si>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</si>
  <si>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</si>
  <si>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</si>
  <si>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</si>
  <si>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</si>
  <si>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</si>
  <si>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</si>
  <si>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</si>
  <si>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</si>
  <si>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</si>
  <si>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</si>
  <si>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</si>
  <si>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</si>
  <si>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</si>
  <si>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</si>
  <si>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</si>
  <si>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</si>
  <si>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</si>
  <si>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</si>
  <si>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</si>
  <si>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</si>
  <si>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</si>
  <si>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</si>
  <si>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</si>
  <si>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</si>
  <si>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</si>
  <si>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</si>
  <si>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</si>
  <si>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</si>
  <si>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</si>
  <si>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</si>
  <si>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</si>
  <si>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</si>
  <si>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</si>
  <si>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</si>
  <si>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</si>
  <si>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</si>
  <si>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</si>
  <si>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</si>
  <si>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</si>
  <si>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</si>
  <si>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</si>
  <si>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</si>
  <si>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</si>
  <si>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</si>
  <si>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</si>
  <si>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</si>
  <si>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</si>
  <si>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</si>
  <si>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</si>
  <si>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</si>
  <si>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</si>
  <si>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</si>
  <si>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</si>
  <si>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</si>
  <si>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</si>
  <si>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</si>
  <si>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</si>
  <si>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</si>
  <si>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</si>
  <si>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</si>
  <si>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</si>
  <si>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</si>
  <si>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</si>
  <si>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</si>
  <si>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</si>
  <si>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</si>
  <si>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</si>
  <si>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</si>
  <si>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</si>
  <si>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</si>
  <si>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</si>
  <si>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</si>
  <si>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</si>
  <si>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</si>
  <si>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</si>
  <si>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</si>
  <si>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</si>
  <si>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</si>
  <si>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</si>
  <si>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</si>
  <si>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</si>
  <si>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</si>
  <si>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</si>
  <si>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</si>
  <si>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</si>
  <si>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</si>
  <si>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</si>
  <si>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</si>
  <si>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</si>
  <si>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</si>
  <si>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</si>
  <si>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</si>
  <si>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</si>
  <si>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</si>
  <si>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</si>
  <si>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</si>
  <si>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</si>
  <si>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</si>
  <si>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</si>
  <si>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</si>
  <si>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</si>
  <si>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</si>
  <si>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</si>
  <si>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</si>
  <si>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</si>
  <si>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</si>
  <si>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</si>
  <si>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</si>
  <si>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</si>
  <si>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</si>
  <si>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</si>
  <si>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</si>
  <si>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</si>
  <si>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</si>
  <si>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</si>
  <si>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</si>
  <si>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</si>
  <si>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</si>
  <si>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</si>
  <si>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</si>
  <si>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</si>
  <si>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</si>
  <si>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</si>
  <si>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</si>
  <si>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</si>
  <si>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</si>
  <si>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</si>
  <si>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</si>
  <si>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</si>
  <si>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</si>
  <si>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</si>
  <si>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</si>
  <si>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</si>
  <si>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</si>
  <si>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</si>
  <si>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</si>
  <si>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</si>
  <si>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</si>
  <si>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</si>
  <si>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</si>
  <si>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</si>
  <si>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</si>
  <si>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</si>
  <si>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</si>
  <si>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</si>
  <si>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</si>
  <si>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</si>
  <si>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</si>
  <si>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</si>
  <si>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</si>
  <si>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</si>
  <si>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</si>
  <si>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</si>
  <si>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</si>
  <si>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</si>
  <si>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</si>
  <si>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</si>
  <si>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</si>
  <si>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</si>
  <si>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</si>
  <si>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</si>
  <si>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</si>
  <si>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</si>
  <si>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</si>
  <si>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</si>
  <si>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</si>
  <si>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</si>
  <si>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</si>
  <si>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</si>
  <si>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</si>
  <si>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</si>
  <si>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</si>
  <si>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</si>
  <si>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</si>
  <si>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</si>
  <si>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</si>
  <si>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</si>
  <si>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</si>
  <si>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</si>
  <si>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</si>
  <si>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</si>
  <si>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</si>
  <si>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</si>
  <si>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</si>
  <si>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</si>
  <si>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</si>
  <si>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</si>
  <si>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</si>
  <si>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</si>
  <si>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</si>
  <si>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</si>
  <si>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</si>
  <si>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</si>
  <si>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</si>
  <si>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</si>
  <si>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</si>
  <si>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</si>
  <si>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</si>
  <si>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</si>
  <si>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</si>
  <si>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</si>
  <si>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</si>
  <si>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</si>
  <si>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</si>
  <si>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</si>
  <si>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</si>
  <si>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</si>
  <si>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</si>
  <si>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</si>
  <si>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</si>
  <si>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</si>
  <si>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</si>
  <si>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</si>
  <si>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</si>
  <si>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</si>
  <si>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</si>
  <si>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</si>
  <si>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</si>
  <si>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</si>
  <si>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</si>
  <si>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</si>
  <si>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</si>
  <si>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</si>
  <si>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</si>
  <si>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</si>
  <si>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</si>
  <si>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</si>
  <si>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</si>
  <si>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</si>
  <si>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</si>
  <si>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</si>
  <si>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</si>
  <si>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</si>
  <si>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</si>
  <si>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</si>
  <si>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</si>
  <si>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</si>
  <si>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</si>
  <si>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</si>
  <si>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</si>
  <si>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</si>
  <si>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</si>
  <si>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</si>
  <si>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</si>
  <si>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</si>
  <si>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</si>
  <si>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</si>
  <si>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</si>
  <si>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</si>
  <si>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</si>
  <si>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</si>
  <si>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</si>
  <si>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</si>
  <si>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</si>
  <si>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</si>
  <si>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</si>
  <si>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</si>
  <si>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</si>
  <si>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</si>
  <si>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</si>
  <si>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</si>
  <si>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</si>
  <si>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</si>
  <si>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</si>
  <si>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</si>
  <si>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</si>
  <si>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</si>
  <si>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</si>
  <si>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</si>
  <si>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</si>
  <si>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</si>
  <si>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</si>
  <si>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</si>
  <si>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</si>
  <si>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</si>
  <si>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</si>
  <si>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</si>
  <si>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</si>
  <si>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</si>
  <si>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</si>
  <si>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</si>
  <si>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</si>
  <si>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</si>
  <si>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</si>
  <si>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</si>
  <si>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</si>
  <si>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</si>
  <si>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</si>
  <si>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</si>
  <si>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</si>
  <si>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</si>
  <si>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</si>
  <si>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</si>
  <si>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</si>
  <si>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</si>
  <si>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</si>
  <si>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</si>
  <si>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</si>
  <si>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</si>
  <si>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</si>
  <si>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</si>
  <si>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</si>
  <si>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</si>
  <si>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</si>
  <si>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</si>
  <si>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</si>
  <si>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</si>
  <si>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</si>
  <si>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</si>
  <si>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</si>
  <si>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</si>
  <si>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</si>
  <si>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</si>
  <si>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</si>
  <si>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</si>
  <si>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</si>
  <si>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</si>
  <si>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</si>
  <si>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</si>
  <si>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</si>
  <si>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</si>
  <si>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</si>
  <si>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</si>
  <si>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</si>
  <si>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</si>
  <si>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</si>
  <si>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</si>
  <si>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</si>
  <si>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</si>
  <si>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</si>
  <si>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</si>
  <si>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</si>
  <si>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</si>
  <si>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</si>
  <si>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</si>
  <si>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</si>
  <si>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</si>
  <si>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</si>
  <si>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</si>
  <si>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</si>
  <si>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</si>
  <si>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</si>
  <si>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</si>
  <si>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</si>
  <si>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</si>
  <si>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</si>
  <si>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</si>
  <si>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</si>
  <si>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</si>
  <si>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</si>
  <si>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</si>
  <si>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</si>
  <si>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</si>
  <si>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</si>
  <si>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</si>
  <si>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</si>
  <si>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</si>
  <si>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</si>
  <si>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</si>
  <si>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</si>
  <si>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</si>
  <si>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</si>
  <si>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</si>
  <si>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</si>
  <si>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</si>
  <si>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</si>
  <si>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</si>
  <si>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</si>
  <si>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</si>
  <si>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</si>
  <si>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</si>
  <si>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</si>
  <si>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</si>
  <si>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</si>
  <si>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</si>
  <si>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</si>
  <si>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</si>
  <si>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</si>
  <si>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</si>
  <si>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</si>
  <si>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</si>
  <si>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</si>
  <si>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</si>
  <si>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</si>
  <si>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</si>
  <si>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</si>
  <si>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</si>
  <si>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</si>
  <si>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</si>
  <si>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</si>
  <si>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</si>
  <si>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</si>
  <si>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</si>
  <si>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</si>
  <si>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</si>
  <si>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</si>
  <si>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</si>
  <si>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</si>
  <si>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</si>
  <si>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</si>
  <si>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</si>
  <si>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</si>
  <si>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</si>
  <si>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</si>
  <si>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</si>
  <si>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</si>
  <si>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</si>
  <si>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</si>
  <si>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</si>
  <si>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</si>
  <si>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</si>
  <si>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</si>
  <si>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</si>
  <si>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</si>
  <si>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</si>
  <si>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</si>
  <si>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</si>
  <si>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</si>
  <si>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</si>
  <si>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</si>
  <si>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</si>
  <si>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</si>
  <si>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</si>
  <si>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</si>
  <si>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</si>
  <si>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</si>
  <si>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</si>
  <si>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</si>
  <si>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</si>
  <si>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</si>
  <si>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</si>
  <si>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</si>
  <si>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</si>
  <si>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</si>
  <si>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</si>
  <si>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</si>
  <si>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</si>
  <si>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</si>
  <si>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</si>
  <si>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</si>
  <si>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</si>
  <si>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</si>
  <si>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</si>
  <si>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</si>
  <si>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</si>
  <si>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</si>
  <si>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</si>
  <si>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</si>
  <si>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</si>
  <si>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</si>
  <si>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</si>
  <si>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</si>
  <si>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</si>
  <si>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</si>
  <si>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</si>
  <si>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</si>
  <si>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</si>
  <si>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</si>
  <si>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</si>
  <si>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</si>
  <si>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</si>
  <si>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</si>
  <si>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</si>
  <si>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</si>
  <si>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</si>
  <si>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</si>
  <si>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</si>
  <si>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</si>
  <si>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</si>
  <si>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</si>
  <si>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</si>
  <si>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</si>
  <si>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</si>
  <si>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</si>
  <si>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</si>
  <si>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</si>
  <si>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</si>
  <si>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</si>
  <si>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</si>
  <si>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</si>
  <si>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</si>
  <si>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</si>
  <si>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</si>
  <si>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</si>
  <si>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</si>
  <si>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</si>
  <si>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</si>
  <si>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</si>
  <si>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</si>
  <si>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</si>
  <si>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</si>
  <si>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</si>
  <si>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</si>
  <si>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</si>
  <si>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</si>
  <si>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</si>
  <si>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</si>
  <si>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</si>
  <si>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</si>
  <si>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</si>
  <si>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</si>
  <si>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</si>
  <si>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</si>
  <si>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</si>
  <si>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</si>
  <si>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</si>
  <si>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</si>
  <si>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</si>
  <si>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</si>
  <si>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</si>
  <si>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</si>
  <si>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</si>
  <si>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</si>
  <si>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</si>
  <si>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</si>
  <si>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</si>
  <si>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</si>
  <si>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</si>
  <si>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</si>
  <si>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</si>
  <si>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</si>
  <si>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</si>
  <si>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</si>
  <si>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</si>
  <si>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</si>
  <si>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</si>
  <si>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</si>
  <si>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</si>
  <si>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</si>
  <si>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</si>
  <si>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</si>
  <si>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</si>
  <si>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</si>
  <si>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</si>
  <si>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</si>
  <si>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</si>
  <si>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</si>
  <si>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</si>
  <si>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</si>
  <si>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</si>
  <si>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</si>
  <si>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</si>
  <si>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</si>
  <si>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</si>
  <si>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</si>
  <si>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</si>
  <si>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</si>
  <si>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</si>
  <si>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</si>
  <si>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</si>
  <si>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</si>
  <si>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</si>
  <si>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</si>
  <si>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</si>
  <si>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</si>
  <si>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</si>
  <si>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</si>
  <si>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</si>
  <si>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</si>
  <si>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</si>
  <si>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</si>
  <si>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</si>
  <si>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</si>
  <si>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</si>
  <si>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</si>
  <si>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</si>
  <si>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</si>
  <si>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</si>
  <si>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</si>
  <si>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</si>
  <si>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</si>
  <si>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</si>
  <si>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</si>
  <si>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</si>
  <si>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</si>
  <si>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</si>
  <si>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</si>
  <si>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</si>
  <si>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</si>
  <si>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</si>
  <si>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</si>
  <si>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</si>
  <si>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</si>
  <si>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</si>
  <si>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</si>
  <si>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</si>
  <si>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</si>
  <si>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</si>
  <si>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</si>
  <si>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</si>
  <si>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</si>
  <si>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</si>
  <si>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</si>
  <si>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</si>
  <si>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</si>
  <si>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</si>
  <si>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</si>
  <si>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</si>
  <si>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</si>
  <si>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</si>
  <si>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</si>
  <si>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</si>
  <si>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</si>
  <si>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</si>
  <si>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</si>
  <si>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</si>
  <si>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</si>
  <si>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</si>
  <si>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</si>
  <si>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</si>
  <si>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</si>
  <si>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</si>
  <si>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</si>
  <si>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</si>
  <si>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</si>
  <si>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</si>
  <si>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</si>
  <si>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</si>
  <si>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</si>
  <si>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</si>
  <si>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</si>
  <si>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</si>
  <si>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</si>
  <si>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</si>
  <si>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</si>
  <si>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</si>
  <si>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</si>
  <si>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</si>
  <si>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</si>
  <si>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</si>
  <si>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</si>
  <si>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</si>
  <si>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</si>
  <si>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</si>
  <si>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</si>
  <si>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</si>
  <si>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</si>
  <si>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</si>
  <si>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</si>
  <si>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</si>
  <si>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</si>
  <si>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</si>
  <si>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</si>
  <si>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</si>
  <si>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</si>
  <si>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</si>
  <si>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</si>
  <si>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</si>
  <si>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</si>
  <si>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</si>
  <si>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</si>
  <si>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</si>
  <si>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</si>
  <si>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</si>
  <si>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</si>
  <si>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</si>
  <si>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</si>
  <si>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</si>
  <si>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</si>
  <si>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</si>
  <si>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</si>
  <si>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</si>
  <si>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</si>
  <si>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</si>
  <si>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</si>
  <si>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</si>
  <si>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</si>
  <si>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</si>
  <si>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</si>
  <si>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</si>
  <si>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</si>
  <si>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</si>
  <si>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</si>
  <si>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</si>
  <si>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</si>
  <si>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</si>
  <si>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</si>
  <si>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</si>
  <si>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</si>
  <si>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</si>
  <si>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</si>
  <si>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</si>
  <si>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</si>
  <si>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</si>
  <si>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</si>
  <si>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</si>
  <si>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</si>
  <si>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</si>
  <si>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</si>
  <si>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</si>
  <si>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</si>
  <si>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</si>
  <si>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</si>
  <si>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</si>
  <si>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</si>
  <si>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</si>
  <si>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</si>
  <si>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</si>
  <si>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</si>
  <si>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</si>
  <si>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</si>
  <si>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</si>
  <si>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</si>
  <si>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</si>
  <si>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</si>
  <si>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</si>
  <si>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</si>
  <si>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</si>
  <si>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</si>
  <si>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</si>
  <si>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</si>
  <si>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</si>
  <si>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</si>
  <si>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</si>
  <si>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</si>
  <si>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</si>
  <si>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</si>
  <si>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</si>
  <si>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</si>
  <si>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</si>
  <si>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</si>
  <si>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</si>
  <si>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</si>
  <si>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</si>
  <si>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</si>
  <si>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</si>
  <si>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</si>
  <si>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</si>
  <si>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</si>
  <si>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</si>
  <si>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</si>
  <si>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</si>
  <si>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</si>
  <si>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</si>
  <si>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</si>
  <si>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</si>
  <si>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</si>
  <si>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</si>
  <si>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</si>
  <si>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</si>
  <si>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</si>
  <si>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</si>
  <si>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</si>
  <si>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</si>
  <si>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</si>
  <si>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</si>
  <si>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</si>
  <si>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</si>
  <si>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</si>
  <si>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</si>
  <si>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</si>
  <si>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</si>
  <si>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</si>
  <si>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</si>
  <si>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</si>
  <si>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</si>
  <si>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</si>
  <si>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</si>
  <si>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</si>
  <si>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</si>
  <si>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</si>
  <si>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</si>
  <si>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</si>
  <si>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</si>
  <si>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</si>
  <si>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</si>
  <si>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</si>
  <si>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</si>
  <si>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</si>
  <si>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</si>
  <si>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</si>
  <si>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</si>
  <si>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</si>
  <si>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</si>
  <si>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</si>
  <si>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</si>
  <si>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</si>
  <si>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</si>
  <si>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</si>
  <si>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</si>
  <si>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</si>
  <si>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</si>
  <si>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</si>
  <si>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</si>
  <si>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</si>
  <si>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</si>
  <si>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</si>
  <si>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</si>
  <si>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</si>
  <si>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</si>
  <si>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</si>
  <si>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</si>
  <si>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</si>
  <si>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</si>
  <si>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</si>
  <si>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</si>
  <si>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</si>
  <si>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</si>
  <si>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</si>
  <si>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</si>
  <si>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</si>
  <si>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</si>
  <si>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</si>
  <si>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</si>
  <si>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</si>
  <si>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</si>
  <si>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</si>
  <si>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</si>
  <si>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</si>
  <si>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</si>
  <si>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</si>
  <si>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</si>
  <si>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</si>
  <si>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</si>
  <si>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</si>
  <si>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</si>
  <si>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</si>
  <si>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</si>
  <si>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</si>
  <si>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</si>
  <si>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</si>
  <si>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</si>
  <si>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</si>
  <si>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</si>
  <si>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</si>
  <si>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</si>
  <si>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</si>
  <si>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</si>
  <si>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</si>
  <si>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</si>
  <si>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</si>
  <si>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</si>
  <si>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</si>
  <si>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</si>
  <si>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</si>
  <si>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</si>
  <si>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</si>
  <si>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</si>
  <si>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</si>
  <si>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</si>
  <si>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</si>
  <si>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</si>
  <si>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</si>
  <si>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</si>
  <si>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</si>
  <si>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</si>
  <si>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</si>
  <si>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</si>
  <si>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</si>
  <si>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</si>
  <si>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</si>
  <si>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</si>
  <si>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</si>
  <si>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</si>
  <si>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</si>
  <si>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</si>
  <si>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</si>
  <si>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</si>
  <si>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</si>
  <si>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</si>
  <si>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</si>
  <si>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</si>
  <si>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</si>
  <si>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</si>
  <si>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</si>
  <si>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</si>
  <si>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</si>
  <si>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</si>
  <si>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</si>
  <si>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</si>
  <si>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</si>
  <si>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</si>
  <si>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</si>
  <si>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</si>
  <si>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</si>
  <si>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</si>
  <si>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</si>
  <si>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</si>
  <si>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</si>
  <si>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</si>
  <si>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</si>
  <si>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</si>
  <si>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</si>
  <si>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</si>
  <si>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</si>
  <si>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</si>
  <si>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</si>
  <si>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</si>
  <si>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</si>
  <si>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</si>
  <si>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</si>
  <si>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</si>
  <si>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</si>
  <si>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</si>
  <si>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</si>
  <si>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</si>
  <si>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</si>
  <si>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</si>
  <si>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</si>
  <si>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</si>
  <si>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</si>
  <si>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</si>
  <si>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</si>
  <si>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</si>
  <si>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</si>
  <si>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</si>
  <si>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</si>
  <si>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</si>
  <si>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</si>
  <si>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</si>
  <si>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</si>
  <si>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</si>
  <si>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</si>
  <si>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</si>
  <si>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</si>
  <si>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</si>
  <si>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</si>
  <si>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</si>
  <si>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</si>
  <si>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</si>
  <si>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</si>
  <si>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</si>
  <si>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</si>
  <si>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</si>
  <si>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</si>
  <si>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</si>
  <si>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</si>
  <si>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</si>
  <si>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</si>
  <si>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</si>
  <si>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</si>
  <si>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</si>
  <si>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</si>
  <si>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</si>
  <si>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</si>
  <si>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</si>
  <si>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</si>
  <si>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</si>
  <si>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</si>
  <si>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</si>
  <si>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</si>
  <si>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</si>
  <si>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</si>
  <si>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</si>
  <si>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</si>
  <si>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</si>
  <si>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</si>
  <si>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</si>
  <si>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</si>
  <si>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</si>
  <si>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</si>
  <si>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</si>
  <si>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</si>
  <si>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</si>
  <si>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</si>
  <si>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</si>
  <si>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</si>
  <si>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</si>
  <si>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</si>
  <si>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</si>
  <si>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</si>
  <si>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</si>
  <si>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</si>
  <si>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</si>
  <si>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</si>
  <si>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</si>
  <si>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</si>
  <si>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</si>
  <si>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</si>
  <si>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</si>
  <si>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</si>
  <si>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</si>
  <si>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</si>
  <si>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</si>
  <si>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</si>
  <si>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</si>
  <si>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</si>
  <si>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</si>
  <si>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</si>
  <si>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</si>
  <si>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</si>
  <si>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</si>
  <si>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</si>
  <si>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</si>
  <si>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</si>
  <si>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</si>
  <si>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</si>
  <si>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</si>
  <si>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</si>
  <si>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</si>
  <si>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</si>
  <si>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</si>
  <si>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</si>
  <si>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</si>
  <si>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</si>
  <si>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</si>
  <si>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</si>
  <si>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</si>
  <si>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</si>
  <si>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</si>
  <si>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</si>
  <si>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</si>
  <si>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</si>
  <si>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</si>
  <si>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</si>
  <si>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</si>
  <si>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</si>
  <si>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</si>
  <si>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</si>
  <si>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</si>
  <si>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</si>
  <si>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</si>
  <si>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</si>
  <si>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</si>
  <si>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</si>
  <si>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</si>
  <si>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</si>
  <si>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</si>
  <si>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</si>
  <si>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</si>
  <si>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</si>
  <si>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</si>
  <si>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</si>
  <si>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</si>
  <si>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</si>
  <si>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</si>
  <si>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</si>
  <si>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</si>
  <si>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</si>
  <si>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</si>
  <si>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</si>
  <si>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</si>
  <si>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</si>
  <si>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</si>
  <si>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</si>
  <si>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</si>
  <si>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</si>
  <si>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</si>
  <si>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</si>
  <si>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</si>
  <si>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</si>
  <si>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</si>
  <si>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</si>
  <si>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</si>
  <si>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</si>
  <si>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</si>
  <si>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</si>
  <si>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</si>
  <si>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</si>
  <si>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</si>
  <si>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</si>
  <si>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</si>
  <si>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</si>
  <si>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</si>
  <si>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</si>
  <si>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</si>
  <si>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</si>
  <si>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</si>
  <si>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</si>
  <si>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</si>
  <si>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</si>
  <si>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</si>
  <si>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</si>
  <si>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</si>
  <si>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</si>
  <si>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</si>
  <si>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</si>
  <si>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</si>
  <si>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</si>
  <si>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</si>
  <si>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</si>
  <si>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</si>
  <si>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</si>
  <si>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</si>
  <si>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</si>
  <si>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</si>
  <si>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</si>
  <si>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</si>
  <si>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</si>
  <si>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</si>
  <si>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</si>
  <si>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</si>
  <si>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</si>
  <si>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</si>
  <si>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</si>
  <si>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</si>
  <si>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</si>
  <si>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</si>
  <si>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</si>
  <si>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</si>
  <si>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</si>
  <si>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</si>
  <si>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</si>
  <si>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</si>
  <si>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</si>
  <si>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</si>
  <si>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</si>
  <si>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</si>
  <si>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</si>
  <si>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</si>
  <si>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</si>
  <si>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</si>
  <si>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</si>
  <si>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</si>
  <si>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</si>
  <si>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</si>
  <si>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</si>
  <si>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</si>
  <si>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</si>
  <si>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</si>
  <si>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</si>
  <si>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</si>
  <si>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</si>
  <si>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</si>
  <si>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</si>
  <si>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</si>
  <si>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</si>
  <si>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</si>
  <si>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</si>
  <si>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</si>
  <si>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</si>
  <si>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</si>
  <si>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</si>
  <si>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</si>
  <si>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</si>
  <si>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</si>
  <si>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</si>
  <si>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</si>
  <si>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</si>
  <si>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</si>
  <si>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</si>
  <si>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</si>
  <si>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</si>
  <si>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</si>
  <si>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</si>
  <si>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</si>
  <si>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</si>
  <si>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</si>
  <si>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</si>
  <si>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</si>
  <si>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</si>
  <si>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</si>
  <si>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</si>
  <si>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</si>
  <si>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</si>
  <si>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</si>
  <si>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</si>
  <si>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</si>
  <si>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</si>
  <si>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</si>
  <si>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</si>
  <si>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</si>
  <si>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</si>
  <si>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</si>
  <si>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</si>
  <si>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</si>
  <si>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</si>
  <si>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</si>
  <si>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</si>
  <si>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</si>
  <si>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</si>
  <si>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</si>
  <si>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</si>
  <si>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</si>
  <si>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</si>
  <si>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</si>
  <si>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</si>
  <si>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</si>
  <si>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</si>
  <si>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</si>
  <si>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</si>
  <si>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</si>
  <si>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</si>
  <si>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</si>
  <si>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</si>
  <si>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</si>
  <si>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</si>
  <si>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</si>
  <si>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</si>
  <si>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</si>
  <si>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</si>
  <si>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</si>
  <si>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</si>
  <si>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</si>
  <si>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</si>
  <si>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</si>
  <si>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</si>
  <si>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</si>
  <si>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</si>
  <si>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</si>
  <si>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</si>
  <si>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</si>
  <si>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</si>
  <si>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</si>
  <si>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</si>
  <si>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</si>
  <si>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</si>
  <si>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</si>
  <si>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</si>
  <si>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</si>
  <si>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</si>
  <si>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</si>
  <si>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</si>
  <si>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</si>
  <si>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</si>
  <si>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</si>
  <si>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</si>
  <si>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</si>
  <si>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</si>
  <si>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</si>
  <si>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</si>
  <si>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</si>
  <si>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</si>
  <si>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</si>
  <si>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</si>
  <si>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</si>
  <si>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</si>
  <si>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</si>
  <si>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</si>
  <si>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</si>
  <si>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</si>
  <si>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</si>
  <si>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</si>
  <si>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</si>
  <si>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</si>
  <si>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</si>
  <si>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</si>
  <si>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</si>
  <si>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</si>
  <si>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</si>
  <si>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</si>
  <si>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</si>
  <si>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</si>
  <si>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</si>
  <si>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</si>
  <si>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</si>
  <si>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</si>
  <si>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</si>
  <si>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</si>
  <si>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</si>
  <si>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</si>
  <si>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</si>
  <si>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</si>
  <si>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</si>
  <si>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</si>
  <si>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</si>
  <si>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</si>
  <si>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</si>
  <si>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</si>
  <si>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</si>
  <si>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</si>
  <si>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</si>
  <si>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</si>
  <si>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</si>
  <si>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</si>
  <si>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</si>
  <si>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</si>
  <si>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</si>
  <si>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</si>
  <si>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</si>
  <si>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</si>
  <si>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</si>
  <si>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</si>
  <si>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</si>
  <si>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</si>
  <si>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</si>
  <si>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</si>
  <si>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</si>
  <si>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</si>
  <si>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</si>
  <si>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</si>
  <si>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</si>
  <si>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</si>
  <si>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</si>
  <si>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</si>
  <si>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</si>
  <si>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</si>
  <si>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</si>
  <si>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</si>
  <si>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</si>
  <si>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</si>
  <si>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</si>
  <si>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</si>
  <si>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</si>
  <si>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</si>
  <si>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</si>
  <si>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</si>
  <si>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</si>
  <si>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</si>
  <si>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</si>
  <si>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</si>
  <si>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</si>
  <si>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</si>
  <si>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</si>
  <si>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</si>
  <si>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</si>
  <si>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</si>
  <si>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</si>
  <si>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</si>
  <si>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</si>
  <si>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</si>
  <si>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</si>
  <si>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</si>
  <si>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</si>
  <si>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</si>
  <si>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</si>
  <si>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</si>
  <si>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</si>
  <si>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</si>
  <si>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</si>
  <si>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</si>
  <si>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</si>
  <si>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</si>
  <si>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</si>
  <si>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</si>
  <si>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</si>
  <si>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</si>
  <si>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</si>
  <si>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</si>
  <si>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</si>
  <si>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</si>
  <si>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</si>
  <si>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</si>
  <si>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</si>
  <si>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</si>
  <si>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</si>
  <si>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</si>
  <si>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</si>
  <si>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</si>
  <si>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</si>
  <si>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</si>
  <si>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</si>
  <si>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</si>
  <si>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</si>
  <si>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</si>
  <si>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</si>
  <si>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</si>
  <si>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</si>
  <si>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</si>
  <si>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</si>
  <si>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</si>
  <si>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</si>
  <si>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</si>
  <si>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</si>
  <si>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</si>
  <si>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</si>
  <si>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</si>
  <si>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</si>
  <si>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</si>
  <si>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</si>
  <si>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</si>
  <si>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</si>
  <si>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</si>
  <si>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</si>
  <si>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</si>
  <si>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</si>
  <si>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</si>
  <si>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</si>
  <si>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</si>
  <si>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</si>
  <si>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</si>
  <si>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</si>
  <si>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</si>
  <si>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</si>
  <si>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</si>
  <si>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</si>
  <si>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</si>
  <si>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</si>
  <si>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</si>
  <si>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</si>
  <si>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</si>
  <si>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</si>
  <si>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</si>
  <si>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</si>
  <si>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</si>
  <si>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</si>
  <si>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</si>
  <si>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</si>
  <si>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</si>
  <si>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</si>
  <si>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</si>
  <si>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</si>
  <si>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</si>
  <si>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</si>
  <si>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</si>
  <si>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</si>
  <si>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</si>
  <si>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</si>
  <si>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</si>
  <si>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</si>
  <si>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</si>
  <si>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</si>
  <si>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</si>
  <si>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</si>
  <si>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</si>
  <si>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</si>
  <si>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</si>
  <si>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</si>
  <si>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</si>
  <si>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</si>
  <si>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</si>
  <si>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</si>
  <si>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</si>
  <si>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</si>
  <si>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</si>
  <si>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</si>
  <si>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</si>
  <si>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</si>
  <si>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</si>
  <si>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</si>
  <si>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</si>
  <si>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</si>
  <si>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</si>
  <si>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</si>
  <si>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</si>
  <si>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</si>
  <si>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</si>
  <si>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</si>
  <si>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</si>
  <si>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</si>
  <si>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</si>
  <si>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</si>
  <si>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</si>
  <si>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</si>
  <si>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</si>
  <si>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</si>
  <si>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</si>
  <si>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</si>
  <si>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</si>
  <si>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</si>
  <si>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</si>
  <si>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</si>
  <si>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</si>
  <si>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</si>
  <si>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</si>
  <si>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</si>
  <si>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</si>
  <si>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</si>
  <si>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</si>
  <si>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</si>
  <si>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</si>
  <si>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</si>
  <si>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</si>
  <si>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</si>
  <si>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</si>
  <si>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</si>
  <si>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</si>
  <si>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</si>
  <si>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</si>
  <si>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</si>
  <si>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</si>
  <si>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</si>
  <si>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</si>
  <si>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</si>
  <si>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</si>
  <si>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</si>
  <si>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</si>
  <si>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</si>
  <si>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</si>
  <si>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</si>
  <si>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</si>
  <si>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</si>
  <si>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</si>
  <si>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</si>
  <si>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</si>
  <si>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</si>
  <si>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</si>
  <si>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</si>
  <si>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</si>
  <si>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</si>
  <si>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</si>
  <si>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</si>
  <si>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</si>
  <si>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</si>
  <si>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</si>
  <si>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</si>
  <si>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</si>
  <si>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</si>
  <si>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</si>
  <si>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</si>
  <si>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</si>
  <si>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</si>
  <si>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</si>
  <si>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</si>
  <si>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</si>
  <si>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</si>
  <si>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</si>
  <si>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</si>
  <si>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</si>
  <si>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</si>
  <si>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</si>
  <si>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</si>
  <si>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</si>
  <si>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</si>
  <si>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</si>
  <si>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</si>
  <si>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</si>
  <si>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</si>
  <si>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</si>
  <si>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</si>
  <si>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</si>
  <si>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</si>
  <si>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</si>
  <si>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</si>
  <si>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</si>
  <si>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</si>
  <si>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</si>
  <si>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</si>
  <si>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</si>
  <si>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</si>
  <si>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</si>
  <si>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</si>
  <si>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</si>
  <si>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</si>
  <si>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</si>
  <si>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</si>
  <si>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</si>
  <si>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</si>
  <si>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</si>
  <si>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</si>
  <si>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</si>
  <si>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</si>
  <si>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</si>
  <si>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</si>
  <si>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</si>
  <si>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</si>
  <si>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</si>
  <si>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</si>
  <si>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</si>
  <si>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</si>
  <si>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</si>
  <si>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</si>
  <si>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</si>
  <si>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</si>
  <si>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</si>
  <si>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</si>
  <si>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</si>
  <si>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</si>
  <si>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</si>
  <si>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</si>
  <si>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</si>
  <si>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</si>
  <si>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</si>
  <si>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</si>
  <si>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</si>
  <si>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</si>
  <si>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</si>
  <si>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</si>
  <si>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</si>
  <si>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</si>
  <si>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</si>
  <si>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</si>
  <si>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</si>
  <si>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</si>
  <si>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</si>
  <si>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</si>
  <si>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</si>
  <si>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</si>
  <si>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</si>
  <si>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</si>
  <si>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</si>
  <si>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</si>
  <si>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</si>
  <si>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</si>
  <si>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</si>
  <si>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</si>
  <si>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</si>
  <si>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</si>
  <si>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</si>
  <si>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</si>
  <si>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</si>
  <si>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</si>
  <si>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</si>
  <si>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</si>
  <si>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</si>
  <si>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</si>
  <si>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</si>
  <si>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</si>
  <si>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</si>
  <si>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</si>
  <si>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</si>
  <si>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</si>
  <si>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</si>
  <si>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</si>
  <si>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</si>
  <si>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</si>
  <si>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</si>
  <si>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</si>
  <si>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</si>
  <si>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</si>
  <si>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</si>
  <si>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</si>
  <si>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</si>
  <si>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</si>
  <si>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</si>
  <si>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</si>
  <si>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</si>
  <si>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</si>
  <si>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</si>
  <si>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</si>
  <si>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</si>
  <si>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</si>
  <si>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</si>
  <si>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</si>
  <si>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</si>
  <si>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</si>
  <si>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</si>
  <si>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</si>
  <si>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</si>
  <si>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</si>
  <si>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</si>
  <si>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</si>
  <si>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</si>
  <si>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</si>
  <si>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</si>
  <si>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</si>
  <si>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</si>
  <si>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</si>
  <si>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</si>
  <si>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</si>
  <si>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</si>
  <si>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</si>
  <si>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</si>
  <si>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</si>
  <si>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</si>
  <si>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</si>
  <si>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</si>
  <si>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</si>
  <si>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</si>
  <si>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</si>
  <si>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</si>
  <si>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</si>
  <si>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</si>
  <si>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</si>
  <si>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</si>
  <si>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</si>
  <si>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</si>
  <si>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</si>
  <si>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</si>
  <si>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</si>
  <si>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</si>
  <si>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</si>
  <si>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</si>
  <si>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</si>
  <si>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</si>
  <si>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</si>
  <si>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</si>
  <si>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</si>
  <si>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</si>
  <si>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</si>
  <si>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</si>
  <si>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</si>
  <si>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</si>
  <si>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</si>
  <si>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</si>
  <si>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</si>
  <si>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</si>
  <si>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</si>
  <si>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</si>
  <si>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</si>
  <si>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</si>
  <si>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</si>
  <si>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</si>
  <si>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</si>
  <si>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</si>
  <si>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</si>
  <si>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</si>
  <si>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</si>
  <si>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</si>
  <si>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</si>
  <si>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</si>
  <si>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</si>
  <si>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</si>
  <si>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</si>
  <si>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</si>
  <si>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</si>
  <si>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</si>
  <si>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</si>
  <si>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</si>
  <si>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</si>
  <si>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</si>
  <si>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</si>
  <si>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</si>
  <si>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</si>
  <si>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</si>
  <si>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</si>
  <si>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</si>
  <si>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</si>
  <si>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</si>
  <si>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</si>
  <si>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</si>
  <si>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</si>
  <si>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</si>
  <si>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</si>
  <si>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</si>
  <si>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</si>
  <si>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</si>
  <si>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</si>
  <si>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</si>
  <si>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</si>
  <si>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</si>
  <si>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</si>
  <si>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</si>
  <si>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</si>
  <si>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</si>
  <si>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</si>
  <si>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</si>
  <si>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</si>
  <si>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</si>
  <si>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</si>
  <si>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</si>
  <si>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</si>
  <si>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</si>
  <si>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</si>
  <si>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</si>
  <si>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</si>
  <si>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</si>
  <si>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</si>
  <si>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</si>
  <si>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</si>
  <si>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</si>
  <si>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</si>
  <si>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</si>
  <si>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</si>
  <si>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</si>
  <si>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</si>
  <si>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</si>
  <si>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</si>
  <si>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</si>
  <si>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</si>
  <si>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</si>
  <si>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</si>
  <si>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</si>
  <si>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</si>
  <si>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</si>
  <si>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</si>
  <si>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</si>
  <si>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</si>
  <si>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</si>
  <si>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</si>
  <si>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</si>
  <si>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</si>
  <si>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</si>
  <si>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</si>
  <si>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</si>
  <si>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</si>
  <si>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</si>
  <si>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</si>
  <si>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</si>
  <si>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</si>
  <si>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</si>
  <si>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</si>
  <si>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</si>
  <si>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</si>
  <si>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</si>
  <si>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</si>
  <si>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</si>
  <si>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</si>
  <si>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</si>
  <si>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</si>
  <si>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</si>
  <si>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</si>
  <si>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</si>
  <si>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</si>
  <si>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</si>
  <si>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</si>
  <si>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</si>
  <si>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</si>
  <si>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</si>
  <si>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</si>
  <si>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</si>
  <si>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</si>
  <si>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</si>
  <si>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</si>
  <si>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</si>
  <si>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</si>
  <si>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</si>
  <si>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</si>
  <si>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</si>
  <si>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</si>
  <si>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</si>
  <si>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</si>
  <si>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</si>
  <si>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</si>
  <si>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</si>
  <si>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</si>
  <si>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</si>
  <si>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</si>
  <si>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</si>
  <si>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</si>
  <si>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</si>
  <si>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</si>
  <si>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</si>
  <si>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</si>
  <si>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</si>
  <si>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</si>
  <si>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</si>
  <si>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</si>
  <si>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</si>
  <si>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</si>
  <si>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</si>
  <si>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</si>
  <si>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</si>
  <si>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</si>
  <si>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</si>
  <si>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</si>
  <si>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</si>
  <si>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</si>
  <si>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</si>
  <si>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</si>
  <si>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</si>
  <si>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</si>
  <si>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</si>
  <si>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</si>
  <si>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</si>
  <si>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</si>
  <si>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</si>
  <si>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</si>
  <si>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</si>
  <si>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</si>
  <si>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</si>
  <si>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</si>
  <si>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</si>
  <si>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</si>
  <si>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</si>
  <si>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</si>
  <si>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</si>
  <si>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</si>
  <si>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</si>
  <si>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</si>
  <si>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</si>
  <si>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</si>
  <si>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</si>
  <si>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</si>
  <si>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</si>
  <si>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</si>
  <si>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</si>
  <si>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</si>
  <si>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</si>
  <si>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</si>
  <si>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</si>
  <si>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</si>
  <si>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</si>
  <si>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</si>
  <si>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</si>
  <si>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</si>
  <si>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</si>
  <si>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</si>
  <si>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</si>
  <si>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</si>
  <si>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</si>
  <si>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</si>
  <si>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</si>
  <si>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</si>
  <si>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</si>
  <si>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</si>
  <si>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</si>
  <si>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</si>
  <si>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</si>
  <si>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</si>
  <si>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</si>
  <si>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</si>
  <si>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</si>
  <si>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</si>
  <si>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</si>
  <si>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</si>
  <si>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</si>
  <si>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</si>
  <si>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</si>
  <si>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</si>
  <si>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</si>
  <si>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</si>
  <si>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</si>
  <si>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</si>
  <si>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</si>
  <si>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</si>
  <si>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</si>
  <si>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</si>
  <si>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</si>
  <si>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</si>
  <si>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</si>
  <si>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</si>
  <si>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</si>
  <si>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</si>
  <si>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</si>
  <si>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</si>
  <si>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</si>
  <si>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</si>
  <si>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</si>
  <si>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</si>
  <si>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</si>
  <si>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</si>
  <si>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</si>
  <si>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</si>
  <si>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</si>
  <si>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</si>
  <si>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</si>
  <si>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</si>
  <si>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</si>
  <si>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</si>
  <si>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</si>
  <si>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</si>
  <si>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</si>
  <si>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</si>
  <si>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</si>
  <si>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</si>
  <si>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</si>
  <si>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</si>
  <si>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</si>
  <si>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</si>
  <si>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</si>
  <si>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</si>
  <si>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</si>
  <si>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</si>
  <si>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</si>
  <si>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</si>
  <si>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</si>
  <si>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</si>
  <si>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</si>
  <si>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</si>
  <si>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</si>
  <si>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</si>
  <si>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</si>
  <si>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</si>
  <si>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</si>
  <si>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</si>
  <si>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</si>
  <si>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</si>
  <si>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</si>
  <si>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</si>
  <si>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</si>
  <si>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</si>
  <si>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</si>
  <si>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</si>
  <si>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</si>
  <si>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</si>
  <si>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</si>
  <si>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</si>
  <si>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</si>
  <si>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</si>
  <si>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</si>
  <si>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</si>
  <si>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</si>
  <si>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</si>
  <si>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</si>
  <si>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</si>
  <si>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</si>
  <si>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</si>
  <si>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</si>
  <si>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</si>
  <si>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</si>
  <si>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</si>
  <si>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</si>
  <si>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</si>
  <si>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</si>
  <si>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</si>
  <si>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</si>
  <si>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</si>
  <si>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</si>
  <si>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</si>
  <si>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</si>
  <si>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</si>
  <si>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</si>
  <si>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</si>
  <si>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</si>
  <si>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</si>
  <si>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</si>
  <si>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</si>
  <si>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</si>
  <si>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</si>
  <si>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</si>
  <si>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</si>
  <si>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</si>
  <si>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</si>
  <si>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</si>
  <si>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</si>
  <si>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</si>
  <si>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</si>
  <si>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</si>
  <si>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</si>
  <si>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</si>
  <si>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</si>
  <si>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</si>
  <si>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</si>
  <si>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</si>
  <si>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</si>
  <si>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</si>
  <si>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</si>
  <si>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</si>
  <si>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</si>
  <si>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</si>
  <si>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</si>
  <si>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</si>
  <si>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</si>
  <si>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</si>
  <si>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</si>
  <si>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</si>
  <si>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</si>
  <si>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</si>
  <si>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</si>
  <si>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</si>
  <si>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</si>
  <si>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</si>
  <si>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</si>
  <si>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</si>
  <si>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</si>
  <si>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</si>
  <si>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</si>
  <si>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</si>
  <si>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</si>
  <si>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</si>
  <si>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</si>
  <si>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</si>
  <si>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</si>
  <si>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</si>
  <si>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</si>
  <si>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</si>
  <si>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</si>
  <si>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</si>
  <si>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</si>
  <si>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</si>
  <si>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</si>
  <si>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</si>
  <si>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</si>
  <si>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</si>
  <si>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</si>
  <si>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</si>
  <si>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</si>
  <si>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</si>
  <si>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</si>
  <si>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</si>
  <si>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</si>
  <si>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</si>
  <si>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</si>
  <si>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</si>
  <si>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</si>
  <si>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</si>
  <si>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</si>
  <si>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</si>
  <si>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</si>
  <si>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</si>
  <si>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</si>
  <si>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</si>
  <si>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</si>
  <si>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</si>
  <si>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</si>
  <si>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</si>
  <si>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</si>
  <si>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</si>
  <si>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</si>
  <si>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</si>
  <si>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</si>
  <si>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</si>
  <si>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</si>
  <si>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</si>
  <si>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</si>
  <si>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</si>
  <si>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</si>
  <si>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</si>
  <si>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</si>
  <si>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</si>
  <si>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</si>
  <si>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</si>
  <si>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</si>
  <si>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</si>
  <si>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</si>
  <si>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</si>
  <si>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</si>
  <si>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</si>
  <si>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</si>
  <si>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</si>
  <si>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</si>
  <si>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</si>
  <si>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</si>
  <si>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</si>
  <si>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</si>
  <si>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</si>
  <si>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</si>
  <si>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</si>
  <si>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</si>
  <si>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</si>
  <si>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</si>
  <si>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</si>
  <si>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</si>
  <si>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</si>
  <si>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</si>
  <si>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</si>
  <si>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</si>
  <si>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</si>
  <si>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</si>
  <si>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</si>
  <si>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</si>
  <si>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</si>
  <si>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</si>
  <si>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</si>
  <si>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</si>
  <si>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</si>
  <si>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</si>
  <si>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</si>
  <si>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</si>
  <si>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</si>
  <si>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</si>
  <si>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</si>
  <si>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</si>
  <si>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</si>
  <si>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</si>
  <si>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</si>
  <si>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</si>
  <si>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</si>
  <si>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</si>
  <si>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</si>
  <si>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</si>
  <si>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</si>
  <si>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</si>
  <si>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</si>
  <si>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</si>
  <si>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</si>
  <si>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</si>
  <si>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</si>
  <si>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</si>
  <si>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</si>
  <si>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</si>
  <si>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</si>
  <si>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</si>
  <si>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</si>
  <si>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</si>
  <si>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</si>
  <si>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</si>
  <si>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</si>
  <si>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</si>
  <si>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</si>
  <si>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</si>
  <si>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</si>
  <si>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</si>
  <si>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</si>
  <si>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</si>
  <si>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</si>
  <si>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</si>
  <si>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</si>
  <si>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</si>
  <si>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</si>
  <si>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</si>
  <si>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</si>
  <si>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</si>
  <si>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</si>
  <si>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</si>
  <si>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</si>
  <si>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</si>
  <si>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</si>
  <si>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</si>
  <si>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</si>
  <si>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</si>
  <si>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</si>
  <si>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</si>
  <si>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</si>
  <si>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</si>
  <si>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</si>
  <si>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</si>
  <si>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</si>
  <si>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</si>
  <si>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</si>
  <si>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</si>
  <si>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</si>
  <si>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</si>
  <si>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</si>
  <si>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</si>
  <si>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</si>
  <si>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</si>
  <si>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</si>
  <si>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</si>
  <si>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</si>
  <si>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</si>
  <si>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</si>
  <si>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</si>
  <si>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</si>
  <si>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</si>
  <si>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</si>
  <si>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</si>
  <si>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</si>
  <si>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</si>
  <si>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</si>
  <si>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</si>
  <si>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</si>
  <si>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</si>
  <si>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</si>
  <si>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</si>
  <si>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</si>
  <si>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</si>
  <si>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</si>
  <si>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</si>
  <si>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</si>
  <si>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</si>
  <si>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</si>
  <si>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</si>
  <si>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</si>
  <si>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</si>
  <si>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</si>
  <si>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</si>
  <si>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</si>
  <si>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</si>
  <si>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</si>
  <si>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</si>
  <si>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</si>
  <si>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</si>
  <si>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</si>
  <si>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</si>
  <si>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</si>
  <si>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</si>
  <si>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</si>
  <si>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</si>
  <si>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</si>
  <si>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</si>
  <si>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</si>
  <si>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</si>
  <si>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</si>
  <si>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</si>
  <si>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</si>
  <si>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</si>
  <si>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</si>
  <si>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</si>
  <si>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</si>
  <si>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</si>
  <si>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</si>
  <si>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</si>
  <si>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</si>
  <si>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</si>
  <si>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</si>
  <si>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</si>
  <si>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</si>
  <si>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</si>
  <si>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</si>
  <si>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</si>
  <si>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</si>
  <si>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</si>
  <si>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</si>
  <si>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</si>
  <si>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</si>
  <si>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</si>
  <si>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</si>
  <si>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</si>
  <si>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</si>
  <si>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</si>
  <si>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</si>
  <si>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</si>
  <si>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</si>
  <si>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</si>
  <si>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</si>
  <si>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</si>
  <si>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</si>
  <si>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</si>
  <si>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</si>
  <si>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</si>
  <si>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</si>
  <si>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</si>
  <si>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</si>
  <si>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</si>
  <si>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</si>
  <si>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</si>
  <si>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</si>
  <si>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</si>
  <si>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</si>
  <si>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</si>
  <si>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</si>
  <si>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</si>
  <si>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</si>
  <si>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</si>
  <si>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</si>
  <si>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</si>
  <si>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</si>
  <si>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</si>
  <si>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</si>
  <si>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</si>
  <si>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</si>
  <si>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</si>
  <si>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</si>
  <si>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</si>
  <si>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</si>
  <si>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</si>
  <si>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</si>
  <si>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</si>
  <si>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</si>
  <si>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</si>
  <si>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</si>
  <si>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</si>
  <si>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</si>
  <si>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</si>
  <si>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</si>
  <si>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</si>
  <si>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</si>
  <si>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</si>
  <si>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</si>
  <si>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</si>
  <si>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</si>
  <si>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</si>
  <si>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</si>
  <si>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</si>
  <si>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</si>
  <si>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</si>
  <si>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</si>
  <si>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</si>
  <si>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</si>
  <si>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</si>
  <si>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</si>
  <si>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</si>
  <si>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</si>
  <si>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</si>
  <si>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</si>
  <si>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</si>
  <si>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</si>
  <si>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</si>
  <si>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</si>
  <si>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</si>
  <si>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</si>
  <si>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</si>
  <si>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</si>
  <si>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</si>
  <si>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</si>
  <si>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</si>
  <si>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</si>
  <si>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</si>
  <si>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</si>
  <si>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</si>
  <si>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</si>
  <si>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</si>
  <si>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</si>
  <si>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</si>
  <si>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</si>
  <si>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</si>
  <si>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</si>
  <si>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</si>
  <si>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</si>
  <si>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</si>
  <si>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</si>
  <si>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</si>
  <si>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</si>
  <si>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</si>
  <si>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</si>
  <si>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</si>
  <si>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</si>
  <si>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</si>
  <si>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</si>
  <si>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</si>
  <si>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</si>
  <si>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</si>
  <si>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</si>
  <si>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</si>
  <si>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</si>
  <si>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</si>
  <si>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</si>
  <si>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</si>
  <si>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</si>
  <si>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</si>
  <si>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</si>
  <si>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</si>
  <si>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</si>
  <si>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</si>
  <si>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</si>
  <si>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</si>
  <si>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</si>
  <si>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</si>
  <si>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</si>
  <si>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</si>
  <si>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</si>
  <si>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</si>
  <si>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</si>
  <si>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</si>
  <si>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</si>
  <si>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</si>
  <si>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</si>
  <si>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</si>
  <si>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</si>
  <si>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</si>
  <si>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</si>
  <si>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</si>
  <si>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</si>
  <si>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</si>
  <si>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</si>
  <si>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</si>
  <si>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</si>
  <si>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</si>
  <si>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</si>
  <si>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</si>
  <si>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</si>
  <si>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</si>
  <si>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</si>
  <si>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</si>
  <si>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</si>
  <si>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</si>
  <si>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</si>
  <si>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</si>
  <si>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</si>
  <si>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</si>
  <si>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</si>
  <si>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</si>
  <si>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</si>
  <si>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</si>
  <si>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</si>
  <si>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</si>
  <si>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</si>
  <si>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</si>
  <si>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</si>
  <si>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</si>
  <si>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</si>
  <si>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</si>
  <si>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</si>
  <si>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</si>
  <si>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</si>
  <si>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</si>
  <si>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</si>
  <si>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</si>
  <si>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</si>
  <si>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</si>
  <si>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</si>
  <si>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</si>
  <si>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</si>
  <si>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</si>
  <si>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</si>
  <si>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</si>
  <si>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</si>
  <si>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</si>
  <si>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</si>
  <si>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</si>
  <si>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</si>
  <si>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</si>
  <si>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</si>
  <si>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</si>
  <si>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</si>
  <si>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</si>
  <si>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</si>
  <si>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</si>
  <si>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</si>
  <si>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</si>
  <si>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</si>
  <si>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</si>
  <si>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</si>
  <si>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</si>
  <si>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</si>
  <si>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</si>
  <si>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</si>
  <si>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</si>
  <si>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</si>
  <si>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</si>
  <si>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</si>
  <si>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</si>
  <si>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</si>
  <si>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</si>
  <si>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</si>
  <si>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</si>
  <si>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</si>
  <si>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</si>
  <si>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</si>
  <si>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</si>
  <si>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</si>
  <si>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</si>
  <si>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</si>
  <si>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</si>
  <si>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</si>
  <si>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</si>
  <si>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</si>
  <si>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</si>
  <si>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</si>
  <si>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</si>
  <si>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</si>
  <si>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</si>
  <si>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</si>
  <si>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</si>
  <si>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</si>
  <si>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</si>
  <si>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</si>
  <si>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</si>
  <si>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</si>
  <si>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</si>
  <si>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</si>
  <si>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</si>
  <si>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</si>
  <si>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</si>
  <si>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</si>
  <si>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</si>
  <si>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</si>
  <si>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</si>
  <si>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</si>
  <si>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</si>
  <si>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</si>
  <si>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</si>
  <si>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</si>
  <si>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</si>
  <si>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</si>
  <si>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</si>
  <si>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</si>
  <si>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</si>
  <si>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</si>
  <si>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</si>
  <si>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</si>
  <si>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</si>
  <si>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</si>
  <si>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</si>
  <si>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</si>
  <si>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</si>
  <si>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</si>
  <si>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</si>
  <si>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</si>
  <si>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</si>
  <si>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</si>
  <si>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</si>
  <si>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</si>
  <si>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</si>
  <si>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</si>
  <si>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</si>
  <si>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</si>
  <si>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</si>
  <si>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</si>
  <si>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</si>
  <si>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</si>
  <si>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</si>
  <si>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</si>
  <si>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</si>
  <si>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</si>
  <si>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</si>
  <si>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</si>
  <si>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</si>
  <si>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</si>
  <si>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</si>
  <si>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</si>
  <si>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</si>
  <si>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</si>
  <si>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</si>
  <si>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</si>
  <si>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</si>
  <si>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</si>
  <si>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</si>
  <si>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</si>
  <si>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</si>
  <si>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</si>
  <si>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</si>
  <si>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</si>
  <si>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</si>
  <si>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</si>
  <si>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</si>
  <si>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</si>
  <si>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</si>
  <si>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</si>
  <si>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</si>
  <si>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</si>
  <si>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</si>
  <si>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</si>
  <si>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</si>
  <si>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</si>
  <si>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</si>
  <si>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</si>
  <si>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</si>
  <si>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</si>
  <si>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</si>
  <si>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</si>
  <si>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</si>
  <si>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</si>
  <si>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</si>
  <si>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</si>
  <si>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</si>
  <si>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</si>
  <si>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</si>
  <si>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</si>
  <si>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</si>
  <si>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</si>
  <si>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</si>
  <si>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</si>
  <si>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</si>
  <si>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</si>
  <si>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</si>
  <si>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</si>
  <si>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</si>
  <si>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</si>
  <si>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</si>
  <si>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</si>
  <si>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</si>
  <si>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</si>
  <si>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</si>
  <si>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</si>
  <si>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</si>
  <si>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</si>
  <si>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</si>
  <si>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</si>
  <si>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</si>
  <si>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</si>
  <si>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</si>
  <si>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</si>
  <si>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</si>
  <si>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</si>
  <si>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</si>
  <si>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</si>
  <si>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</si>
  <si>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</si>
  <si>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</si>
  <si>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</si>
  <si>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</si>
  <si>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</si>
  <si>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</si>
  <si>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</si>
  <si>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</si>
  <si>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</si>
  <si>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</si>
  <si>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</si>
  <si>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</si>
  <si>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</si>
  <si>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</si>
  <si>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</si>
  <si>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</si>
  <si>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</si>
  <si>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</si>
  <si>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</si>
  <si>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</si>
  <si>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</si>
  <si>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</si>
  <si>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</si>
  <si>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</si>
  <si>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</si>
  <si>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</si>
  <si>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</si>
  <si>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</si>
  <si>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</si>
  <si>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</si>
  <si>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</si>
  <si>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</si>
  <si>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</si>
  <si>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</si>
  <si>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</si>
  <si>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</si>
  <si>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</si>
  <si>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</si>
  <si>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</si>
  <si>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</si>
  <si>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</si>
  <si>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</si>
  <si>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</si>
  <si>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</si>
  <si>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</si>
  <si>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</si>
  <si>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</si>
  <si>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</si>
  <si>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</si>
  <si>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</si>
  <si>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</si>
  <si>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</si>
  <si>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</si>
  <si>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</si>
  <si>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</si>
  <si>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</si>
  <si>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</si>
  <si>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</si>
  <si>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</si>
  <si>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</si>
  <si>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</si>
  <si>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</si>
  <si>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</si>
  <si>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</si>
  <si>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</si>
  <si>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</si>
  <si>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</si>
  <si>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</si>
  <si>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</si>
  <si>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</si>
  <si>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</si>
  <si>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</si>
  <si>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</si>
  <si>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</si>
  <si>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</si>
  <si>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</si>
  <si>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</si>
  <si>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</si>
  <si>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</si>
  <si>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</si>
  <si>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</si>
  <si>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</si>
  <si>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</si>
  <si>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</si>
  <si>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</si>
  <si>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</si>
  <si>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</si>
  <si>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</si>
  <si>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</si>
  <si>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</si>
  <si>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</si>
  <si>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</si>
  <si>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</si>
  <si>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</si>
  <si>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</si>
  <si>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</si>
  <si>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</si>
  <si>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</si>
  <si>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</si>
  <si>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</si>
  <si>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</si>
  <si>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</si>
  <si>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</si>
  <si>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</si>
  <si>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</si>
  <si>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</si>
  <si>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</si>
  <si>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</si>
  <si>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</si>
  <si>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</si>
  <si>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</si>
  <si>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</si>
  <si>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</si>
  <si>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</si>
  <si>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</si>
  <si>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</si>
  <si>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</si>
  <si>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</si>
  <si>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</si>
  <si>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</si>
  <si>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</si>
  <si>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</si>
  <si>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</si>
  <si>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</si>
  <si>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</si>
  <si>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</si>
  <si>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</si>
  <si>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</si>
  <si>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</si>
  <si>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</si>
  <si>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</si>
  <si>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</si>
  <si>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</si>
  <si>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</si>
  <si>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</si>
  <si>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</si>
  <si>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</si>
  <si>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</si>
  <si>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</si>
  <si>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</si>
  <si>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</si>
  <si>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</si>
  <si>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</si>
  <si>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</si>
  <si>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</si>
  <si>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</si>
  <si>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</si>
  <si>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</si>
  <si>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</si>
  <si>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</si>
  <si>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</si>
  <si>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</si>
  <si>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</si>
  <si>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</si>
  <si>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</si>
  <si>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</si>
  <si>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</si>
  <si>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</si>
  <si>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</si>
  <si>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</si>
  <si>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</si>
  <si>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</si>
  <si>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</si>
  <si>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</si>
  <si>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</si>
  <si>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</si>
  <si>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</si>
  <si>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</si>
  <si>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</si>
  <si>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</si>
  <si>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</si>
  <si>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</si>
  <si>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</si>
  <si>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</si>
  <si>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</si>
  <si>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</si>
  <si>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</si>
  <si>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</si>
  <si>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</si>
  <si>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</si>
  <si>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</si>
  <si>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</si>
  <si>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</si>
  <si>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</si>
  <si>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</si>
  <si>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</si>
  <si>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</si>
  <si>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</si>
  <si>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</si>
  <si>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</si>
  <si>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</si>
  <si>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</si>
  <si>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</si>
  <si>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</si>
  <si>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</si>
  <si>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</si>
  <si>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</si>
  <si>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</si>
  <si>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</si>
  <si>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</si>
  <si>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</si>
  <si>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</si>
  <si>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</si>
  <si>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</si>
  <si>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</si>
  <si>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</si>
  <si>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</si>
  <si>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</si>
  <si>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</si>
  <si>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</si>
  <si>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</si>
  <si>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</si>
  <si>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</si>
  <si>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</si>
  <si>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</si>
  <si>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</si>
  <si>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</si>
  <si>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</si>
  <si>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</si>
  <si>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</si>
  <si>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</si>
  <si>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</si>
  <si>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</si>
  <si>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</si>
  <si>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</si>
  <si>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</si>
  <si>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</si>
  <si>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</si>
  <si>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</si>
  <si>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</si>
  <si>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</si>
  <si>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</si>
  <si>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</si>
  <si>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</si>
  <si>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</si>
  <si>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</si>
  <si>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</si>
  <si>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</si>
  <si>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</si>
  <si>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</si>
  <si>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</si>
  <si>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</si>
  <si>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</si>
  <si>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</si>
  <si>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</si>
  <si>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</si>
  <si>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</si>
  <si>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</si>
  <si>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</si>
  <si>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</si>
  <si>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</si>
  <si>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</si>
  <si>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</si>
  <si>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</si>
  <si>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</si>
  <si>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</si>
  <si>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</si>
  <si>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</si>
  <si>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</si>
  <si>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</si>
  <si>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</si>
  <si>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</si>
  <si>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</si>
  <si>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</si>
  <si>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</si>
  <si>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</si>
  <si>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</si>
  <si>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</si>
  <si>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</si>
  <si>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</si>
  <si>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</si>
  <si>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</si>
  <si>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</si>
  <si>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</si>
  <si>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</si>
  <si>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</si>
  <si>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</si>
  <si>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</si>
  <si>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</si>
  <si>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</si>
  <si>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</si>
  <si>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</si>
  <si>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</si>
  <si>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</si>
  <si>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</si>
  <si>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</si>
  <si>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</si>
  <si>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</si>
  <si>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</si>
  <si>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</si>
  <si>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</si>
  <si>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</si>
  <si>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</si>
  <si>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</si>
  <si>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</si>
  <si>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</si>
  <si>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</si>
  <si>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</si>
  <si>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</si>
  <si>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</si>
  <si>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</si>
  <si>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</si>
  <si>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</si>
  <si>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</si>
  <si>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</si>
  <si>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</si>
  <si>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</si>
  <si>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</si>
  <si>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</si>
  <si>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</si>
  <si>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</si>
  <si>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</si>
  <si>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</si>
  <si>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</si>
  <si>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</si>
  <si>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</si>
  <si>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</si>
  <si>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</si>
  <si>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</si>
  <si>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</si>
  <si>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</si>
  <si>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</si>
  <si>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</si>
  <si>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</si>
  <si>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</si>
  <si>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</si>
  <si>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</si>
  <si>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</si>
  <si>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</si>
  <si>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</si>
  <si>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</si>
  <si>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</si>
  <si>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</si>
  <si>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</si>
  <si>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</si>
  <si>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</si>
  <si>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</si>
  <si>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</si>
  <si>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</si>
  <si>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</si>
  <si>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</si>
  <si>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</si>
  <si>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</si>
  <si>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</si>
  <si>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</si>
  <si>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</si>
  <si>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</si>
  <si>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</si>
  <si>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</si>
  <si>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</si>
  <si>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</si>
  <si>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</si>
  <si>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</si>
  <si>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</si>
  <si>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</si>
  <si>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</si>
  <si>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</si>
  <si>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</si>
  <si>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</si>
  <si>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</si>
  <si>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</si>
  <si>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</si>
  <si>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</si>
  <si>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</si>
  <si>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</si>
  <si>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</si>
  <si>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</si>
  <si>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</si>
  <si>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</si>
  <si>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</si>
  <si>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</si>
  <si>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</si>
  <si>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</si>
  <si>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</si>
  <si>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</si>
  <si>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</si>
  <si>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</si>
  <si>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</si>
  <si>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</si>
  <si>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</si>
  <si>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</si>
  <si>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</si>
  <si>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</si>
  <si>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</si>
  <si>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</si>
  <si>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</si>
  <si>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</si>
  <si>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</si>
  <si>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</si>
  <si>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</si>
  <si>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</si>
  <si>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</si>
  <si>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</si>
  <si>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</si>
  <si>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</si>
  <si>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</si>
  <si>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</si>
  <si>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</si>
  <si>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</si>
  <si>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</si>
  <si>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</si>
  <si>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</si>
  <si>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</si>
  <si>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</si>
  <si>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</si>
  <si>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</si>
  <si>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</si>
  <si>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</si>
  <si>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</si>
  <si>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</si>
  <si>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</si>
  <si>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</si>
  <si>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</si>
  <si>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</si>
  <si>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</si>
  <si>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</si>
  <si>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</si>
  <si>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</si>
  <si>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</si>
  <si>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</si>
  <si>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</si>
  <si>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</si>
  <si>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</si>
  <si>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</si>
  <si>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</si>
  <si>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</si>
  <si>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</si>
  <si>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</si>
  <si>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</si>
  <si>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</si>
  <si>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</si>
  <si>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</si>
  <si>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</si>
  <si>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</si>
  <si>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</si>
  <si>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</si>
  <si>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</si>
  <si>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</si>
  <si>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</si>
  <si>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</si>
  <si>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</si>
  <si>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</si>
  <si>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</si>
  <si>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</si>
  <si>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</si>
  <si>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</si>
  <si>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</si>
  <si>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</si>
  <si>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</si>
  <si>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</si>
  <si>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</si>
  <si>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</si>
  <si>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</si>
  <si>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</si>
  <si>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</si>
  <si>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</si>
  <si>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</si>
  <si>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</si>
  <si>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</si>
  <si>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</si>
  <si>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</si>
  <si>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</si>
  <si>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</si>
  <si>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</si>
  <si>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</si>
  <si>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</si>
  <si>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</si>
  <si>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</si>
  <si>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</si>
  <si>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</si>
  <si>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</si>
  <si>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</si>
  <si>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</si>
  <si>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</si>
  <si>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</si>
  <si>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</si>
  <si>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</si>
  <si>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</si>
  <si>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</si>
  <si>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</si>
  <si>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</si>
  <si>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</si>
  <si>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</si>
  <si>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</si>
  <si>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</si>
  <si>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</si>
  <si>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</si>
  <si>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</si>
  <si>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</si>
  <si>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</si>
  <si>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</si>
  <si>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</si>
  <si>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</si>
  <si>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</si>
  <si>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</si>
  <si>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</si>
  <si>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</si>
  <si>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</si>
  <si>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</si>
  <si>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</si>
  <si>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</si>
  <si>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</si>
  <si>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</si>
  <si>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</si>
  <si>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</si>
  <si>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</si>
  <si>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</si>
  <si>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</si>
  <si>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</si>
  <si>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</si>
  <si>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</si>
  <si>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</si>
  <si>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</si>
  <si>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</si>
  <si>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</si>
  <si>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</si>
  <si>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</si>
  <si>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</si>
  <si>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</si>
  <si>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</si>
  <si>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</si>
  <si>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</si>
  <si>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</si>
  <si>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</si>
  <si>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</si>
  <si>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</si>
  <si>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</si>
  <si>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</si>
  <si>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</si>
  <si>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</si>
  <si>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</si>
  <si>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</si>
  <si>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</si>
  <si>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</si>
  <si>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</si>
  <si>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</si>
  <si>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</si>
  <si>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</si>
  <si>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</si>
  <si>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</si>
  <si>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</si>
  <si>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</si>
  <si>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</si>
  <si>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</si>
  <si>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</si>
  <si>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</si>
  <si>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</si>
  <si>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</si>
  <si>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</si>
  <si>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</si>
  <si>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</si>
  <si>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</si>
  <si>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</si>
  <si>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</si>
  <si>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</si>
  <si>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</si>
  <si>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</si>
  <si>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</si>
  <si>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</si>
  <si>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</si>
  <si>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</si>
  <si>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</si>
  <si>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</si>
  <si>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</si>
  <si>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</si>
  <si>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</si>
  <si>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</si>
  <si>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</si>
  <si>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</si>
  <si>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</si>
  <si>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</si>
  <si>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</si>
  <si>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</si>
  <si>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</si>
  <si>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</si>
  <si>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</si>
  <si>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</si>
  <si>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</si>
  <si>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</si>
  <si>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</si>
  <si>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</si>
  <si>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</si>
  <si>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</si>
  <si>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</si>
  <si>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</si>
  <si>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</si>
  <si>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</si>
  <si>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</si>
  <si>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</si>
  <si>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</si>
  <si>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</si>
  <si>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</si>
  <si>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</si>
  <si>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</si>
  <si>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</si>
  <si>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</si>
  <si>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</si>
  <si>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</si>
  <si>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</si>
  <si>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</si>
  <si>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</si>
  <si>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</si>
  <si>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</si>
  <si>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</si>
  <si>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</si>
  <si>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</si>
  <si>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</si>
  <si>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</si>
  <si>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</si>
  <si>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</si>
  <si>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</si>
  <si>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</si>
  <si>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</si>
  <si>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</si>
  <si>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</si>
  <si>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</si>
  <si>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</si>
  <si>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</si>
  <si>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</si>
  <si>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</si>
  <si>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</si>
  <si>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</si>
  <si>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</si>
  <si>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</si>
  <si>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</si>
  <si>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</si>
  <si>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</si>
  <si>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</si>
  <si>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</si>
  <si>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</si>
  <si>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</si>
  <si>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</si>
  <si>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</si>
  <si>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</si>
  <si>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</si>
  <si>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</si>
  <si>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</si>
  <si>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</si>
  <si>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</si>
  <si>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</si>
  <si>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</si>
  <si>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</si>
  <si>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</si>
  <si>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</si>
  <si>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</si>
  <si>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</si>
  <si>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</si>
  <si>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</si>
  <si>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</si>
  <si>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</si>
  <si>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</si>
  <si>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</si>
  <si>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</si>
  <si>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</si>
  <si>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</si>
  <si>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</si>
  <si>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</si>
  <si>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</si>
  <si>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</si>
  <si>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</si>
  <si>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</si>
  <si>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</si>
  <si>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</si>
  <si>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</si>
  <si>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</si>
  <si>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</si>
  <si>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</si>
  <si>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</si>
  <si>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</si>
  <si>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</si>
  <si>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</si>
  <si>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</si>
  <si>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</si>
  <si>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</si>
  <si>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</si>
  <si>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</si>
  <si>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</si>
  <si>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</si>
  <si>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</si>
  <si>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</si>
  <si>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</si>
  <si>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</si>
  <si>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</si>
  <si>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</si>
  <si>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</si>
  <si>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</si>
  <si>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</si>
  <si>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</si>
  <si>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</si>
  <si>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</si>
  <si>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</si>
  <si>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</si>
  <si>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</si>
  <si>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</si>
  <si>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</si>
  <si>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</si>
  <si>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</si>
  <si>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</si>
  <si>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</si>
  <si>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</si>
  <si>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</si>
  <si>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</si>
  <si>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</si>
  <si>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</si>
  <si>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</si>
  <si>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</si>
  <si>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</si>
  <si>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</si>
  <si>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</si>
  <si>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</si>
  <si>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</si>
  <si>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</si>
  <si>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</si>
  <si>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</si>
  <si>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</si>
  <si>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</si>
  <si>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</si>
  <si>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</si>
  <si>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</si>
  <si>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</si>
  <si>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</si>
  <si>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</si>
  <si>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</si>
  <si>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</si>
  <si>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</si>
  <si>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</si>
  <si>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</si>
  <si>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</si>
  <si>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</si>
  <si>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</si>
  <si>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</si>
  <si>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</si>
  <si>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</si>
  <si>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</si>
  <si>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</si>
  <si>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</si>
  <si>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</si>
  <si>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</si>
  <si>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</si>
  <si>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</si>
  <si>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</si>
  <si>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</si>
  <si>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</si>
  <si>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</si>
  <si>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</si>
  <si>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</si>
  <si>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</si>
  <si>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</si>
  <si>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</si>
  <si>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</si>
  <si>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</si>
  <si>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</si>
  <si>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</si>
  <si>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</si>
  <si>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</si>
  <si>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</si>
  <si>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</si>
  <si>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</si>
  <si>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</si>
  <si>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</si>
  <si>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</si>
  <si>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</si>
  <si>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</si>
  <si>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</si>
  <si>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</si>
  <si>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</si>
  <si>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</si>
  <si>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</si>
  <si>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</si>
  <si>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</si>
  <si>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</si>
  <si>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</si>
  <si>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</si>
  <si>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</si>
  <si>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</si>
  <si>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</si>
  <si>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</si>
  <si>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</si>
  <si>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</si>
  <si>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</si>
  <si>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</si>
  <si>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</si>
  <si>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</si>
  <si>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</si>
  <si>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</si>
  <si>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</si>
  <si>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</si>
  <si>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</si>
  <si>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</si>
  <si>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</si>
  <si>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</si>
  <si>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</si>
  <si>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</si>
  <si>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</si>
  <si>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</si>
  <si>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</si>
  <si>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</si>
  <si>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</si>
  <si>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</si>
  <si>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</si>
  <si>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</si>
  <si>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</si>
  <si>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</si>
  <si>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</si>
  <si>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</si>
  <si>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</si>
  <si>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</si>
  <si>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</si>
  <si>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</si>
  <si>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</si>
  <si>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</si>
  <si>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</si>
  <si>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</si>
  <si>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</si>
  <si>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</si>
  <si>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</si>
  <si>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</si>
  <si>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</si>
  <si>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</si>
  <si>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</si>
  <si>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</si>
  <si>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</si>
  <si>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</si>
  <si>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</si>
  <si>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</si>
  <si>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</si>
  <si>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</si>
  <si>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</si>
  <si>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</si>
  <si>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</si>
  <si>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</si>
  <si>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</si>
  <si>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</si>
  <si>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</si>
  <si>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</si>
  <si>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</si>
  <si>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</si>
  <si>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</si>
  <si>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</si>
  <si>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</si>
  <si>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</si>
  <si>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</si>
  <si>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</si>
  <si>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</si>
  <si>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</si>
  <si>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</si>
  <si>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</si>
  <si>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</si>
  <si>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</si>
  <si>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</si>
  <si>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</si>
  <si>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</si>
  <si>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</si>
  <si>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</si>
  <si>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</si>
  <si>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</si>
  <si>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</si>
  <si>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</si>
  <si>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</si>
  <si>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</si>
  <si>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</si>
  <si>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</si>
  <si>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</si>
  <si>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</si>
  <si>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</si>
  <si>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</si>
  <si>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</si>
  <si>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</si>
  <si>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</si>
  <si>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</si>
  <si>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</si>
  <si>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</si>
  <si>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</si>
  <si>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</si>
  <si>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</si>
  <si>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</si>
  <si>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</si>
  <si>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</si>
  <si>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</si>
  <si>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</si>
  <si>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</si>
  <si>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</si>
  <si>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</si>
  <si>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</si>
  <si>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</si>
  <si>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</si>
  <si>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</si>
  <si>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</si>
  <si>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</si>
  <si>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</si>
  <si>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</si>
  <si>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</si>
  <si>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</si>
  <si>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</si>
  <si>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</si>
  <si>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</si>
  <si>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</si>
  <si>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</si>
  <si>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</si>
  <si>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</si>
  <si>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</si>
  <si>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</si>
  <si>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</si>
  <si>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</si>
  <si>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</si>
  <si>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</si>
  <si>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</si>
  <si>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</si>
  <si>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</si>
  <si>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</si>
  <si>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</si>
  <si>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</si>
  <si>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</si>
  <si>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</si>
  <si>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</si>
  <si>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</si>
  <si>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</si>
  <si>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</si>
  <si>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</si>
  <si>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</si>
  <si>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</si>
  <si>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</si>
  <si>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</si>
  <si>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</si>
  <si>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</si>
  <si>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</si>
  <si>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</si>
  <si>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</si>
  <si>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</si>
  <si>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</si>
  <si>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</si>
  <si>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</si>
  <si>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</si>
  <si>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</si>
  <si>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</si>
  <si>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</si>
  <si>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</si>
  <si>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</si>
  <si>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</si>
  <si>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</si>
  <si>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</si>
  <si>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</si>
  <si>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</si>
  <si>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</si>
  <si>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</si>
  <si>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</si>
  <si>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</si>
  <si>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</si>
  <si>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</si>
  <si>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</si>
  <si>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</si>
  <si>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</si>
  <si>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</si>
  <si>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</si>
  <si>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</si>
  <si>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</si>
  <si>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</si>
  <si>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</si>
  <si>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</si>
  <si>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</si>
  <si>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</si>
  <si>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</si>
  <si>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</si>
  <si>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</si>
  <si>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</si>
  <si>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</si>
  <si>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</si>
  <si>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</si>
  <si>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</si>
  <si>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</si>
  <si>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</si>
  <si>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</si>
  <si>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</si>
  <si>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</si>
  <si>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</si>
  <si>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</si>
  <si>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</si>
  <si>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</si>
  <si>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</si>
  <si>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</si>
  <si>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</si>
  <si>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</si>
  <si>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</si>
  <si>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</si>
  <si>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</si>
  <si>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</si>
  <si>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</si>
  <si>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</si>
  <si>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</si>
  <si>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</si>
  <si>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</si>
  <si>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</si>
  <si>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</si>
  <si>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</si>
  <si>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</si>
  <si>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</si>
  <si>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</si>
  <si>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</si>
  <si>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</si>
  <si>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</si>
  <si>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</si>
  <si>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</si>
  <si>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</si>
  <si>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</si>
  <si>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</si>
  <si>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</si>
  <si>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</si>
  <si>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</si>
  <si>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</si>
  <si>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</si>
  <si>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</si>
  <si>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</si>
  <si>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</si>
  <si>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</si>
  <si>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</si>
  <si>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</si>
  <si>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</si>
  <si>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</si>
  <si>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</si>
  <si>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</si>
  <si>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</si>
  <si>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</si>
  <si>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</si>
  <si>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</si>
  <si>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</si>
  <si>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</si>
  <si>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</si>
  <si>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</si>
  <si>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</si>
  <si>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</si>
  <si>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</si>
  <si>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</si>
  <si>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</si>
  <si>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</si>
  <si>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</si>
  <si>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</si>
  <si>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</si>
  <si>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</si>
  <si>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</si>
  <si>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</si>
  <si>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</si>
  <si>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</si>
  <si>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</si>
  <si>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</si>
  <si>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</si>
  <si>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</si>
  <si>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</si>
  <si>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</si>
  <si>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</si>
  <si>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</si>
  <si>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</si>
  <si>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</si>
  <si>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</si>
  <si>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</si>
  <si>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</si>
  <si>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</si>
  <si>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</si>
  <si>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</si>
  <si>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</si>
  <si>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</si>
  <si>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</si>
  <si>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</si>
  <si>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</si>
  <si>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</si>
  <si>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</si>
  <si>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</si>
  <si>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</si>
  <si>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</si>
  <si>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</si>
  <si>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</si>
  <si>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</si>
  <si>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</si>
  <si>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</si>
  <si>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</si>
  <si>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</si>
  <si>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</si>
  <si>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</si>
  <si>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</si>
  <si>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</si>
  <si>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</si>
  <si>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</si>
  <si>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</si>
  <si>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</si>
  <si>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</si>
  <si>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</si>
  <si>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</si>
  <si>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</si>
  <si>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</si>
  <si>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</si>
  <si>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</si>
  <si>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</si>
  <si>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</si>
  <si>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</si>
  <si>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</si>
  <si>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</si>
  <si>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</si>
  <si>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</si>
  <si>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</si>
  <si>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</si>
  <si>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</si>
  <si>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</si>
  <si>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</si>
  <si>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</si>
  <si>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</si>
  <si>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</si>
  <si>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</si>
  <si>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</si>
  <si>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</si>
  <si>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</si>
  <si>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</si>
  <si>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</si>
  <si>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</si>
  <si>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</si>
  <si>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</si>
  <si>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</si>
  <si>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</si>
  <si>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</si>
  <si>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</si>
  <si>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</si>
  <si>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</si>
  <si>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</si>
  <si>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</si>
  <si>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</si>
  <si>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</si>
  <si>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</si>
  <si>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</si>
  <si>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</si>
  <si>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</si>
  <si>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</si>
  <si>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</si>
  <si>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</si>
  <si>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</si>
  <si>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</si>
  <si>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</si>
  <si>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</si>
  <si>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</si>
  <si>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</si>
  <si>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</si>
  <si>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</si>
  <si>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</si>
  <si>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</si>
  <si>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</si>
  <si>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</si>
  <si>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</si>
  <si>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</si>
  <si>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</si>
  <si>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</si>
  <si>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</si>
  <si>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</si>
  <si>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</si>
  <si>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</si>
  <si>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</si>
  <si>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</si>
  <si>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</si>
  <si>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</si>
  <si>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</si>
  <si>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</si>
  <si>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</si>
  <si>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</si>
  <si>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</si>
  <si>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</si>
  <si>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</si>
  <si>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</si>
  <si>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</si>
  <si>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</si>
  <si>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</si>
  <si>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</si>
  <si>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</si>
  <si>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</si>
  <si>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</si>
  <si>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</si>
  <si>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</si>
  <si>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</si>
  <si>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</si>
  <si>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</si>
  <si>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</si>
  <si>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</si>
  <si>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</si>
  <si>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</si>
  <si>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</si>
  <si>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</si>
  <si>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</si>
  <si>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</si>
  <si>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</si>
  <si>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</si>
  <si>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</si>
  <si>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</si>
  <si>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</si>
  <si>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</si>
  <si>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</si>
  <si>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</si>
  <si>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</si>
  <si>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</si>
  <si>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</si>
  <si>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</si>
  <si>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</si>
  <si>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</si>
  <si>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</si>
  <si>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</si>
  <si>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</si>
  <si>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</si>
  <si>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</si>
  <si>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</si>
  <si>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</si>
  <si>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</si>
  <si>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</si>
  <si>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</si>
  <si>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</si>
  <si>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</si>
  <si>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</si>
  <si>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</si>
  <si>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</si>
  <si>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</si>
  <si>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</si>
  <si>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</si>
  <si>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</si>
  <si>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</si>
  <si>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</si>
  <si>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</si>
  <si>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</si>
  <si>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</si>
  <si>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</si>
  <si>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</si>
  <si>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</si>
  <si>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</si>
  <si>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</si>
  <si>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</si>
  <si>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</si>
  <si>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</si>
  <si>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</si>
  <si>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</si>
  <si>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</si>
  <si>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</si>
  <si>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</si>
  <si>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</si>
  <si>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</si>
  <si>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</si>
  <si>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</si>
  <si>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</si>
  <si>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</si>
  <si>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</si>
  <si>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</si>
  <si>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</si>
  <si>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</si>
  <si>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</si>
  <si>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</si>
  <si>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</si>
  <si>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</si>
  <si>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</si>
  <si>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</si>
  <si>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</si>
  <si>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</si>
  <si>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</si>
  <si>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</si>
  <si>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</si>
  <si>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</si>
  <si>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</si>
  <si>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</si>
  <si>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</si>
  <si>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</si>
  <si>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</si>
  <si>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</si>
  <si>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</si>
  <si>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</si>
  <si>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</si>
  <si>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</si>
  <si>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</si>
  <si>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</si>
  <si>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</si>
  <si>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</si>
  <si>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</si>
  <si>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</si>
  <si>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</si>
  <si>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</si>
  <si>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</si>
  <si>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</si>
  <si>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</si>
  <si>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</si>
  <si>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</si>
  <si>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</si>
  <si>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</si>
  <si>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</si>
  <si>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</si>
  <si>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</si>
  <si>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</si>
  <si>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</si>
  <si>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</si>
  <si>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</si>
  <si>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</si>
  <si>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</si>
  <si>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</si>
  <si>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</si>
  <si>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</si>
  <si>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</si>
  <si>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</si>
  <si>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</si>
  <si>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</si>
  <si>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</si>
  <si>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</si>
  <si>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</si>
  <si>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</si>
  <si>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</si>
  <si>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</si>
  <si>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</si>
  <si>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</si>
  <si>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</si>
  <si>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</si>
  <si>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</si>
  <si>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</si>
  <si>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</si>
  <si>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</si>
  <si>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</si>
  <si>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</si>
  <si>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</si>
  <si>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</si>
  <si>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</si>
  <si>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</si>
  <si>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</si>
  <si>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</si>
  <si>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</si>
  <si>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</si>
  <si>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</si>
  <si>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</si>
  <si>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</si>
  <si>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</si>
  <si>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</si>
  <si>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</si>
  <si>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</si>
  <si>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</si>
  <si>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</si>
  <si>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</si>
  <si>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</si>
  <si>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</si>
  <si>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</si>
  <si>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</si>
  <si>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</si>
  <si>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</si>
  <si>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</si>
  <si>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</si>
  <si>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</si>
  <si>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</si>
  <si>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</si>
  <si>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</si>
  <si>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</si>
  <si>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</si>
  <si>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</si>
  <si>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</si>
  <si>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</si>
  <si>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</si>
  <si>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</si>
  <si>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</si>
  <si>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</si>
  <si>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</si>
  <si>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</si>
  <si>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</si>
  <si>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</si>
  <si>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</si>
  <si>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</si>
  <si>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</si>
  <si>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</si>
  <si>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</si>
  <si>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</si>
  <si>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</si>
  <si>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</si>
  <si>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</si>
  <si>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</si>
  <si>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</si>
  <si>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</si>
  <si>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</si>
  <si>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</si>
  <si>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</si>
  <si>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</si>
  <si>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</si>
  <si>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</si>
  <si>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</si>
  <si>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</si>
  <si>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</si>
  <si>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</si>
  <si>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</si>
  <si>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</si>
  <si>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</si>
  <si>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</si>
  <si>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</si>
  <si>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</si>
  <si>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</si>
  <si>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</si>
  <si>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</si>
  <si>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</si>
  <si>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</si>
  <si>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</si>
  <si>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</si>
  <si>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</si>
  <si>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</si>
  <si>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</si>
  <si>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</si>
  <si>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</si>
  <si>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</si>
  <si>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</si>
  <si>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</si>
  <si>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</si>
  <si>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</si>
  <si>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</si>
  <si>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</si>
  <si>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</si>
  <si>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</si>
  <si>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</si>
  <si>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</si>
  <si>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</si>
  <si>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</si>
  <si>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</si>
  <si>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</si>
  <si>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</si>
  <si>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</si>
  <si>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</si>
  <si>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</si>
  <si>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</si>
  <si>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</si>
  <si>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</si>
  <si>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</si>
  <si>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</si>
  <si>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</si>
  <si>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</si>
  <si>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</si>
  <si>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</si>
  <si>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</si>
  <si>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</si>
  <si>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</si>
  <si>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</si>
  <si>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</si>
  <si>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</si>
  <si>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</si>
  <si>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</si>
  <si>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</si>
  <si>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</si>
  <si>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</si>
  <si>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</si>
  <si>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</si>
  <si>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</si>
  <si>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</si>
  <si>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</si>
  <si>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</si>
  <si>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</si>
  <si>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</si>
  <si>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</si>
  <si>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</si>
  <si>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</si>
  <si>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</si>
  <si>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</si>
  <si>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</si>
  <si>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</si>
  <si>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</si>
  <si>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</si>
  <si>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</si>
  <si>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</si>
  <si>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</si>
  <si>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</si>
  <si>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</si>
  <si>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</si>
  <si>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</si>
  <si>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</si>
  <si>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</si>
  <si>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</si>
  <si>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</si>
  <si>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</si>
  <si>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</si>
  <si>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</si>
  <si>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</si>
  <si>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</si>
  <si>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</si>
  <si>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</si>
  <si>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</si>
  <si>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</si>
  <si>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</si>
  <si>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</si>
  <si>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</si>
  <si>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</si>
  <si>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</si>
  <si>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</si>
  <si>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</si>
  <si>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</si>
  <si>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</si>
  <si>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</si>
  <si>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</si>
  <si>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</si>
  <si>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</si>
  <si>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</si>
  <si>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</si>
  <si>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</si>
  <si>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</si>
  <si>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</si>
  <si>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</si>
  <si>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</si>
  <si>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</si>
  <si>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</si>
  <si>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</si>
  <si>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</si>
  <si>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</si>
  <si>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</si>
  <si>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</si>
  <si>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</si>
  <si>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</si>
  <si>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</si>
  <si>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</si>
  <si>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</si>
  <si>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</si>
  <si>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</si>
  <si>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</si>
  <si>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</si>
  <si>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</si>
  <si>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</si>
  <si>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</si>
  <si>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</si>
  <si>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</si>
  <si>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</si>
  <si>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</si>
  <si>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</si>
  <si>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</si>
  <si>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</si>
  <si>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</si>
  <si>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</si>
  <si>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</si>
  <si>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</si>
  <si>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</si>
  <si>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</si>
  <si>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</si>
  <si>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</si>
  <si>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</si>
  <si>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</si>
  <si>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</si>
  <si>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</si>
  <si>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</si>
  <si>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</si>
  <si>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</si>
  <si>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</si>
  <si>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</si>
  <si>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</si>
  <si>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</si>
  <si>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</si>
  <si>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</si>
  <si>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</si>
  <si>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</si>
  <si>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</si>
  <si>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</si>
  <si>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</si>
  <si>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</si>
  <si>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</si>
  <si>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</si>
  <si>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</si>
  <si>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</si>
  <si>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</si>
  <si>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</si>
  <si>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</si>
  <si>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</si>
  <si>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</si>
  <si>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</si>
  <si>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</si>
  <si>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</si>
  <si>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</si>
  <si>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</si>
  <si>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</si>
  <si>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</si>
  <si>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</si>
  <si>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</si>
  <si>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</si>
  <si>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</si>
  <si>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</si>
  <si>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</si>
  <si>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</si>
  <si>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</si>
  <si>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</si>
  <si>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</si>
  <si>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</si>
  <si>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</si>
  <si>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</si>
  <si>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</si>
  <si>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</si>
  <si>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</si>
  <si>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</si>
  <si>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</si>
  <si>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</si>
  <si>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</si>
  <si>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</si>
  <si>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</si>
  <si>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</si>
  <si>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</si>
  <si>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</si>
  <si>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</si>
  <si>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</si>
  <si>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</si>
  <si>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</si>
  <si>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</si>
  <si>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</si>
  <si>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</si>
  <si>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</si>
  <si>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</si>
  <si>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</si>
  <si>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</si>
  <si>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</si>
  <si>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</si>
  <si>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</si>
  <si>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</si>
  <si>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</si>
  <si>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</si>
  <si>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</si>
  <si>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</si>
  <si>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</si>
  <si>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</si>
  <si>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</si>
  <si>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</si>
  <si>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</si>
  <si>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</si>
  <si>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</si>
  <si>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</si>
  <si>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</si>
  <si>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</si>
  <si>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</si>
  <si>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</si>
  <si>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</si>
  <si>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</si>
  <si>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</si>
  <si>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</si>
  <si>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</si>
  <si>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</si>
  <si>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</si>
  <si>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</si>
  <si>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</si>
  <si>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</si>
  <si>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</si>
  <si>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</si>
  <si>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</si>
  <si>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</si>
  <si>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</si>
  <si>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</si>
  <si>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</si>
  <si>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</si>
  <si>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</si>
  <si>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</si>
  <si>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</si>
  <si>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</si>
  <si>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</si>
  <si>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</si>
  <si>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</si>
  <si>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</si>
  <si>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</si>
  <si>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</si>
  <si>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</si>
  <si>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</si>
  <si>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</si>
  <si>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</si>
  <si>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</si>
  <si>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</si>
  <si>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</si>
  <si>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</si>
  <si>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</si>
  <si>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</si>
  <si>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</si>
  <si>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</si>
  <si>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</si>
  <si>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</si>
  <si>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</si>
  <si>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</si>
  <si>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</si>
  <si>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</si>
  <si>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</si>
  <si>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</si>
  <si>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</si>
  <si>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</si>
  <si>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</si>
  <si>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</si>
  <si>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</si>
  <si>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</si>
  <si>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</si>
  <si>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</si>
  <si>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</si>
  <si>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</si>
  <si>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</si>
  <si>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</si>
  <si>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</si>
  <si>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</si>
  <si>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</si>
  <si>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</si>
  <si>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</si>
  <si>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</si>
  <si>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</si>
  <si>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</si>
  <si>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</si>
  <si>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</si>
  <si>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</si>
  <si>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</si>
  <si>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</si>
  <si>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</si>
  <si>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</si>
  <si>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</si>
  <si>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</si>
  <si>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</si>
  <si>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</si>
  <si>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</si>
  <si>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</si>
  <si>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</si>
  <si>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</si>
  <si>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</si>
  <si>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</si>
  <si>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</si>
  <si>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</si>
  <si>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</si>
  <si>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</si>
  <si>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</si>
  <si>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</si>
  <si>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</si>
  <si>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</si>
  <si>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</si>
  <si>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</si>
  <si>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</si>
  <si>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</si>
  <si>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</si>
  <si>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</si>
  <si>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</si>
  <si>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</si>
  <si>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</si>
  <si>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</si>
  <si>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</si>
  <si>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</si>
  <si>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</si>
  <si>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</si>
  <si>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</si>
  <si>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</si>
  <si>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</si>
  <si>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</si>
  <si>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</si>
  <si>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</si>
  <si>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</si>
  <si>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</si>
  <si>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</si>
  <si>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</si>
  <si>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</si>
  <si>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</si>
  <si>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</si>
  <si>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</si>
  <si>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</si>
  <si>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</si>
  <si>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</si>
  <si>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</si>
  <si>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</si>
  <si>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</si>
  <si>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</si>
  <si>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</si>
  <si>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</si>
  <si>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</si>
  <si>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</si>
  <si>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</si>
  <si>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</si>
  <si>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</si>
  <si>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</si>
  <si>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</si>
  <si>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</si>
  <si>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</si>
  <si>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</si>
  <si>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</si>
  <si>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</si>
  <si>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</si>
  <si>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</si>
  <si>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</si>
  <si>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</si>
  <si>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</si>
  <si>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</si>
  <si>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</si>
  <si>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</si>
  <si>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</si>
  <si>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</si>
  <si>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</si>
  <si>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</si>
  <si>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</si>
  <si>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</si>
  <si>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</si>
  <si>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</si>
  <si>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</si>
  <si>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</si>
  <si>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</si>
  <si>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</si>
  <si>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</si>
  <si>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</si>
  <si>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</si>
  <si>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</si>
  <si>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</si>
  <si>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</si>
  <si>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</si>
  <si>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</si>
  <si>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</si>
  <si>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</si>
  <si>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</si>
  <si>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</si>
  <si>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</si>
  <si>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</si>
  <si>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</si>
  <si>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</si>
  <si>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</si>
  <si>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</si>
  <si>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</si>
  <si>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</si>
  <si>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</si>
  <si>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</si>
  <si>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</si>
  <si>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</si>
  <si>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</si>
  <si>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</si>
  <si>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</si>
  <si>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</si>
  <si>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</si>
  <si>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</si>
  <si>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</si>
  <si>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</si>
  <si>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</si>
  <si>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</si>
  <si>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</si>
  <si>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</si>
  <si>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</si>
  <si>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</si>
  <si>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</si>
  <si>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</si>
  <si>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</si>
  <si>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</si>
  <si>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</si>
  <si>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</si>
  <si>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</si>
  <si>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</si>
  <si>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</si>
  <si>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</si>
  <si>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</si>
  <si>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</si>
  <si>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</si>
  <si>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</si>
  <si>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</si>
  <si>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</si>
  <si>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</si>
  <si>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</si>
  <si>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</si>
  <si>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</si>
  <si>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</si>
  <si>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</si>
  <si>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</si>
  <si>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</si>
  <si>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</si>
  <si>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</si>
  <si>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</si>
  <si>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</si>
  <si>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</si>
  <si>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</si>
  <si>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</si>
  <si>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</si>
  <si>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</si>
  <si>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</si>
  <si>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</si>
  <si>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</si>
  <si>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</si>
  <si>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</si>
  <si>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</si>
  <si>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</si>
  <si>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</si>
  <si>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</si>
  <si>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</si>
  <si>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</si>
  <si>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</si>
  <si>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</si>
  <si>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</si>
  <si>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</si>
  <si>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</si>
  <si>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</si>
  <si>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</si>
  <si>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</si>
  <si>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</si>
  <si>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</si>
  <si>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</si>
  <si>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</si>
  <si>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</si>
  <si>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</si>
  <si>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</si>
  <si>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</si>
  <si>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</si>
  <si>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</si>
  <si>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</si>
  <si>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</si>
  <si>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</si>
  <si>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</si>
  <si>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</si>
  <si>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</si>
  <si>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</si>
  <si>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</si>
  <si>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</si>
  <si>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</si>
  <si>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</si>
  <si>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</si>
  <si>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</si>
  <si>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</si>
  <si>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</si>
  <si>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</si>
  <si>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</si>
  <si>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</si>
  <si>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</si>
  <si>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</si>
  <si>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</si>
  <si>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</si>
  <si>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</si>
  <si>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</si>
  <si>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</si>
  <si>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</si>
  <si>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</si>
  <si>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</si>
  <si>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</si>
  <si>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</si>
  <si>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</si>
  <si>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</si>
  <si>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</si>
  <si>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</si>
  <si>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</si>
  <si>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</si>
  <si>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</si>
  <si>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</si>
  <si>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</si>
  <si>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</si>
  <si>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</si>
  <si>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</si>
  <si>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</si>
  <si>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</si>
  <si>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</si>
  <si>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</si>
  <si>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</si>
  <si>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</si>
  <si>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</si>
  <si>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</si>
  <si>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</si>
  <si>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</si>
  <si>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</si>
  <si>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</si>
  <si>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</si>
  <si>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</si>
  <si>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</si>
  <si>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</si>
  <si>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</si>
  <si>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</si>
  <si>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</si>
  <si>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</si>
  <si>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</si>
  <si>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</si>
  <si>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</si>
  <si>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</si>
  <si>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</si>
  <si>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</si>
  <si>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</si>
  <si>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</si>
  <si>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</si>
  <si>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</si>
  <si>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</si>
  <si>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</si>
  <si>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</si>
  <si>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</si>
  <si>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</si>
  <si>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</si>
  <si>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</si>
  <si>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</si>
  <si>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</si>
  <si>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</si>
  <si>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</si>
  <si>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</si>
  <si>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</si>
  <si>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</si>
  <si>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</si>
  <si>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</si>
  <si>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</si>
  <si>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</si>
  <si>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</si>
  <si>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</si>
  <si>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</si>
  <si>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</si>
  <si>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</si>
  <si>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</si>
  <si>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</si>
  <si>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</si>
  <si>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</si>
  <si>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</si>
  <si>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</si>
  <si>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</si>
  <si>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</si>
  <si>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</si>
  <si>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</si>
  <si>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</si>
  <si>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</si>
  <si>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</si>
  <si>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</si>
  <si>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</si>
  <si>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</si>
  <si>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</si>
  <si>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</si>
  <si>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</si>
  <si>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</si>
  <si>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</si>
  <si>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</si>
  <si>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</si>
  <si>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</si>
  <si>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</si>
  <si>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</si>
  <si>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</si>
  <si>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</si>
  <si>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</si>
  <si>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</si>
  <si>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</si>
  <si>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</si>
  <si>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</si>
  <si>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</si>
  <si>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</si>
  <si>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</si>
  <si>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</si>
  <si>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</si>
  <si>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</si>
  <si>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</si>
  <si>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</si>
  <si>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</si>
  <si>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</si>
  <si>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</si>
  <si>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</si>
  <si>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</si>
  <si>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</si>
  <si>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</si>
  <si>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</si>
  <si>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</si>
  <si>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</si>
  <si>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</si>
  <si>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</si>
  <si>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</si>
  <si>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</si>
  <si>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</si>
  <si>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</si>
  <si>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</si>
  <si>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</si>
  <si>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</si>
  <si>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</si>
  <si>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</si>
  <si>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</si>
  <si>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</si>
  <si>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</si>
  <si>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</si>
  <si>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</si>
  <si>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</si>
  <si>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</si>
  <si>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</si>
  <si>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</si>
  <si>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</si>
  <si>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</si>
  <si>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</si>
  <si>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</si>
  <si>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</si>
  <si>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</si>
  <si>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</si>
  <si>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</si>
  <si>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</si>
  <si>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</si>
  <si>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</si>
  <si>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</si>
  <si>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</si>
  <si>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</si>
  <si>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</si>
  <si>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</si>
  <si>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</si>
  <si>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</si>
  <si>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</si>
  <si>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</si>
  <si>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</si>
  <si>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</si>
  <si>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</si>
  <si>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</si>
  <si>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</si>
  <si>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</si>
  <si>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</si>
  <si>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</si>
  <si>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</si>
  <si>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</si>
  <si>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</si>
  <si>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</si>
  <si>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</si>
  <si>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</si>
  <si>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</si>
  <si>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</si>
  <si>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</si>
  <si>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</si>
  <si>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</si>
  <si>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</si>
  <si>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</si>
  <si>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</si>
  <si>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</si>
  <si>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</si>
  <si>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</si>
  <si>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</si>
  <si>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</si>
  <si>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</si>
  <si>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</si>
  <si>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</si>
  <si>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</si>
  <si>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</si>
  <si>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</si>
  <si>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</si>
  <si>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</si>
  <si>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</si>
  <si>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</si>
  <si>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</si>
  <si>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</si>
  <si>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</si>
  <si>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</si>
  <si>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</si>
  <si>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</si>
  <si>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</si>
  <si>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</si>
  <si>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</si>
  <si>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</si>
  <si>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</si>
  <si>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</si>
  <si>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</si>
  <si>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</si>
  <si>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</si>
  <si>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</si>
  <si>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</si>
  <si>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</si>
  <si>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</si>
  <si>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</si>
  <si>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</si>
  <si>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</si>
  <si>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</si>
  <si>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</si>
  <si>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</si>
  <si>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</si>
  <si>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</si>
  <si>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</si>
  <si>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</si>
  <si>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</si>
  <si>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</si>
  <si>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</si>
  <si>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</si>
  <si>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</si>
  <si>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</si>
  <si>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</si>
  <si>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</si>
  <si>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</si>
  <si>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</si>
  <si>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</si>
  <si>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</si>
  <si>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</si>
  <si>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</si>
  <si>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</si>
  <si>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</si>
  <si>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</si>
  <si>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</si>
  <si>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</si>
  <si>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</si>
  <si>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</si>
  <si>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</si>
  <si>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</si>
  <si>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</si>
  <si>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</si>
  <si>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</si>
  <si>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</si>
  <si>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</si>
  <si>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</si>
  <si>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</si>
  <si>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</si>
  <si>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</si>
  <si>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</si>
  <si>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</si>
  <si>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</si>
  <si>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</si>
  <si>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</si>
  <si>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</si>
  <si>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</si>
  <si>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</si>
  <si>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</si>
  <si>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</si>
  <si>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</si>
  <si>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</si>
  <si>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</si>
  <si>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</si>
  <si>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</si>
  <si>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</si>
  <si>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</si>
  <si>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</si>
  <si>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</si>
  <si>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</si>
  <si>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</si>
  <si>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</si>
  <si>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</si>
  <si>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</si>
  <si>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</si>
  <si>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</si>
  <si>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</si>
  <si>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</si>
  <si>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</si>
  <si>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</si>
  <si>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</si>
  <si>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</si>
  <si>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</si>
  <si>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</si>
  <si>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</si>
  <si>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</si>
  <si>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</si>
  <si>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</si>
  <si>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</si>
  <si>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</si>
  <si>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</si>
  <si>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</si>
  <si>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</si>
  <si>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</si>
  <si>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</si>
  <si>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</si>
  <si>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</si>
  <si>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</si>
  <si>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</si>
  <si>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</si>
  <si>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</si>
  <si>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</si>
  <si>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</si>
  <si>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</si>
  <si>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</si>
  <si>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</si>
  <si>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</si>
  <si>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</si>
  <si>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</si>
  <si>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</si>
  <si>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</si>
  <si>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</si>
  <si>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</si>
  <si>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</si>
  <si>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</si>
  <si>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</si>
  <si>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</si>
  <si>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</si>
  <si>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</si>
  <si>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</si>
  <si>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</si>
  <si>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</si>
  <si>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</si>
  <si>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</si>
  <si>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</si>
  <si>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</si>
  <si>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</si>
  <si>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</si>
  <si>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</si>
  <si>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</si>
  <si>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</si>
  <si>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</si>
  <si>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</si>
  <si>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</si>
  <si>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</si>
  <si>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</si>
  <si>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</si>
  <si>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</si>
  <si>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</si>
  <si>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</si>
  <si>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</si>
  <si>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</si>
  <si>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</si>
  <si>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</si>
  <si>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</si>
  <si>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</si>
  <si>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</si>
  <si>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</si>
  <si>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</si>
  <si>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</si>
  <si>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</si>
  <si>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</si>
  <si>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</si>
  <si>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</si>
  <si>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</si>
  <si>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</si>
  <si>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</si>
  <si>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</si>
  <si>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</si>
  <si>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</si>
  <si>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</si>
  <si>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</si>
  <si>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</si>
  <si>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</si>
  <si>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</si>
  <si>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</si>
  <si>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</si>
  <si>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</si>
  <si>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</si>
  <si>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</si>
  <si>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</si>
  <si>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</si>
  <si>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</si>
  <si>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</si>
  <si>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</si>
  <si>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</si>
  <si>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</si>
  <si>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</si>
  <si>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</si>
  <si>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</si>
  <si>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</si>
  <si>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</si>
  <si>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</si>
  <si>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</si>
  <si>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</si>
  <si>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</si>
  <si>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</si>
  <si>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</si>
  <si>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</si>
  <si>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</si>
  <si>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</si>
  <si>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</si>
  <si>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</si>
  <si>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</si>
  <si>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</si>
  <si>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</si>
  <si>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</si>
  <si>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</si>
  <si>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</si>
  <si>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</si>
  <si>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</si>
  <si>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</si>
  <si>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</si>
  <si>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</si>
  <si>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</si>
  <si>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</si>
  <si>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</si>
  <si>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</si>
  <si>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</si>
  <si>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</si>
  <si>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</si>
  <si>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</si>
  <si>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</si>
  <si>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</si>
  <si>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</si>
  <si>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</si>
  <si>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</si>
  <si>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</si>
  <si>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</si>
  <si>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</si>
  <si>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</si>
  <si>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</si>
  <si>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</si>
  <si>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</si>
  <si>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</si>
  <si>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</si>
  <si>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</si>
  <si>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</si>
  <si>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</si>
  <si>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</si>
  <si>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</si>
  <si>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</si>
  <si>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</si>
  <si>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</si>
  <si>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</si>
  <si>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</si>
  <si>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</si>
  <si>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</si>
  <si>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</si>
  <si>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</si>
  <si>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</si>
  <si>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</si>
  <si>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</si>
  <si>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</si>
  <si>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</si>
  <si>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</si>
  <si>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</si>
  <si>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</si>
  <si>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</si>
  <si>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</si>
  <si>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</si>
  <si>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</si>
  <si>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</si>
  <si>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</si>
  <si>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</si>
  <si>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</si>
  <si>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</si>
  <si>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</si>
  <si>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</si>
  <si>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</si>
  <si>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</si>
  <si>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</si>
  <si>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</si>
  <si>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</si>
  <si>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</si>
  <si>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</si>
  <si>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</si>
  <si>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</si>
  <si>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</si>
  <si>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</si>
  <si>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</si>
  <si>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</si>
  <si>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</si>
  <si>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</si>
  <si>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</si>
  <si>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</si>
  <si>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</si>
  <si>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</si>
  <si>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</si>
  <si>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</si>
  <si>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</si>
  <si>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</si>
  <si>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</si>
  <si>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</si>
  <si>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</si>
  <si>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</si>
  <si>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</si>
  <si>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</si>
  <si>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</si>
  <si>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</si>
  <si>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</si>
  <si>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</si>
  <si>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</si>
  <si>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</si>
  <si>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</si>
  <si>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</si>
  <si>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</si>
  <si>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</si>
  <si>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</si>
  <si>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</si>
  <si>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</si>
  <si>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</si>
  <si>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</si>
  <si>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</si>
  <si>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</si>
  <si>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</si>
  <si>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</si>
  <si>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</si>
  <si>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</si>
  <si>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</si>
  <si>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</si>
  <si>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</si>
  <si>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</si>
  <si>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</si>
  <si>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</si>
  <si>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</si>
  <si>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</si>
  <si>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</si>
  <si>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</si>
  <si>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</si>
  <si>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</si>
  <si>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</si>
  <si>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</si>
  <si>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</si>
  <si>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</si>
  <si>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</si>
  <si>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</si>
  <si>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</si>
  <si>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</si>
  <si>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</si>
  <si>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</si>
  <si>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</si>
  <si>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</si>
  <si>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</si>
  <si>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</si>
  <si>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</si>
  <si>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</si>
  <si>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</si>
  <si>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</si>
  <si>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</si>
  <si>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</si>
  <si>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</si>
  <si>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</si>
  <si>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</si>
  <si>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</si>
  <si>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</si>
  <si>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</si>
  <si>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</si>
  <si>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</si>
  <si>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</si>
  <si>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</si>
  <si>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</si>
  <si>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</si>
  <si>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</si>
  <si>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</si>
  <si>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</si>
  <si>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</si>
  <si>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</si>
  <si>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</si>
  <si>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</si>
  <si>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</si>
  <si>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</si>
  <si>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</si>
  <si>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</si>
  <si>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</si>
  <si>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</si>
  <si>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</si>
  <si>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</si>
  <si>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</si>
  <si>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</si>
  <si>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</si>
  <si>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</si>
  <si>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</si>
  <si>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</si>
  <si>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</si>
  <si>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</si>
  <si>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</si>
  <si>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</si>
  <si>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</si>
  <si>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</si>
  <si>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</si>
  <si>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</si>
  <si>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</si>
  <si>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</si>
  <si>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</si>
  <si>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</si>
  <si>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</si>
  <si>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</si>
  <si>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</si>
  <si>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</si>
  <si>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</si>
  <si>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</si>
  <si>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</si>
  <si>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</si>
  <si>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</si>
  <si>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</si>
  <si>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</si>
  <si>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</si>
  <si>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</si>
  <si>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</si>
  <si>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</si>
  <si>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</si>
  <si>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</si>
  <si>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</si>
  <si>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</si>
  <si>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</si>
  <si>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</si>
  <si>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</si>
  <si>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</si>
  <si>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</si>
  <si>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</si>
  <si>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</si>
  <si>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</si>
  <si>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</si>
  <si>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</si>
  <si>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</si>
  <si>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</si>
  <si>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</si>
  <si>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</si>
  <si>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</si>
  <si>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</si>
  <si>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</si>
  <si>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</si>
  <si>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</si>
  <si>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</si>
  <si>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</si>
  <si>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</si>
  <si>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</si>
  <si>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</si>
  <si>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</si>
  <si>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</si>
  <si>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</si>
  <si>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</si>
  <si>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</si>
  <si>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</si>
  <si>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</si>
  <si>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</si>
  <si>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</si>
  <si>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</si>
  <si>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</si>
  <si>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</si>
  <si>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</si>
  <si>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</si>
  <si>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</si>
  <si>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</si>
  <si>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</si>
  <si>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</si>
  <si>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</si>
  <si>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</si>
  <si>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</si>
  <si>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</si>
  <si>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</si>
  <si>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</si>
  <si>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</si>
  <si>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</si>
  <si>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</si>
  <si>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</si>
  <si>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</si>
  <si>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</si>
  <si>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</si>
  <si>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</si>
  <si>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</si>
  <si>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</si>
  <si>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</si>
  <si>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</si>
  <si>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</si>
  <si>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</si>
  <si>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</si>
  <si>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</si>
  <si>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</si>
  <si>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</si>
  <si>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</si>
  <si>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</si>
  <si>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</si>
  <si>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</si>
  <si>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</si>
  <si>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</si>
  <si>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</si>
  <si>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</si>
  <si>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</si>
  <si>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</si>
  <si>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</si>
  <si>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</si>
  <si>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</si>
  <si>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</si>
  <si>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</si>
  <si>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</si>
  <si>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</si>
  <si>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</si>
  <si>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</si>
  <si>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</si>
  <si>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</si>
  <si>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</si>
  <si>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</si>
  <si>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</si>
  <si>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</si>
  <si>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</si>
  <si>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</si>
  <si>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</si>
  <si>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</si>
  <si>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</si>
  <si>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</si>
  <si>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</si>
  <si>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</si>
  <si>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</si>
  <si>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</si>
  <si>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</si>
  <si>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</si>
  <si>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</si>
  <si>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</si>
  <si>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</si>
  <si>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</si>
  <si>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</si>
  <si>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</si>
  <si>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</si>
  <si>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</si>
  <si>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</si>
  <si>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</si>
  <si>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</si>
  <si>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</si>
  <si>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</si>
  <si>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</si>
  <si>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</si>
  <si>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</si>
  <si>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</si>
  <si>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</si>
  <si>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</si>
  <si>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</si>
  <si>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</si>
  <si>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</si>
  <si>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</si>
  <si>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</si>
  <si>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</si>
  <si>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</si>
  <si>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</si>
  <si>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</si>
  <si>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</si>
  <si>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</si>
  <si>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</si>
  <si>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</si>
  <si>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</si>
  <si>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</si>
  <si>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</si>
  <si>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</si>
  <si>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</si>
  <si>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</si>
  <si>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</si>
  <si>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</si>
  <si>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</si>
  <si>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</si>
  <si>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</si>
  <si>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</si>
  <si>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</si>
  <si>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</si>
  <si>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</si>
  <si>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</si>
  <si>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</si>
  <si>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</si>
  <si>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</si>
  <si>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</si>
  <si>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</si>
  <si>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</si>
  <si>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</si>
  <si>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</si>
  <si>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</si>
  <si>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</si>
  <si>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</si>
  <si>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</si>
  <si>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</si>
  <si>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</si>
  <si>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</si>
  <si>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</si>
  <si>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</si>
  <si>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</si>
  <si>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</si>
  <si>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</si>
  <si>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</si>
  <si>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</si>
  <si>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</si>
  <si>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</si>
  <si>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</si>
  <si>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</si>
  <si>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</si>
  <si>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</si>
  <si>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</si>
  <si>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</si>
  <si>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</si>
  <si>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</si>
  <si>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</si>
  <si>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</si>
  <si>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</si>
  <si>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</si>
  <si>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</si>
  <si>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</si>
  <si>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</si>
  <si>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</si>
  <si>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</si>
  <si>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</si>
  <si>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</si>
  <si>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</si>
  <si>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</si>
  <si>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</si>
  <si>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</si>
  <si>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</si>
  <si>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</si>
  <si>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</si>
  <si>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</si>
  <si>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</si>
  <si>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</si>
  <si>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</si>
  <si>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</si>
  <si>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</si>
  <si>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</si>
  <si>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</si>
  <si>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</si>
  <si>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</si>
  <si>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</si>
  <si>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</si>
  <si>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</si>
  <si>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</si>
  <si>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</si>
  <si>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</si>
  <si>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</si>
  <si>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</si>
  <si>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</si>
  <si>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</si>
  <si>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</si>
  <si>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</si>
  <si>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</si>
  <si>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</si>
  <si>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</si>
  <si>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</si>
  <si>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</si>
  <si>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</si>
  <si>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</si>
  <si>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</si>
  <si>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</si>
  <si>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</si>
  <si>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</si>
  <si>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</si>
  <si>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</si>
  <si>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</si>
  <si>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</si>
  <si>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</si>
  <si>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</si>
  <si>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</si>
  <si>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</si>
  <si>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</si>
  <si>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</si>
  <si>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</si>
  <si>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</si>
  <si>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</si>
  <si>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</si>
  <si>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</si>
  <si>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</si>
  <si>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</si>
  <si>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</si>
  <si>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</si>
  <si>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</si>
  <si>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</si>
  <si>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</si>
  <si>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</si>
  <si>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</si>
  <si>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</si>
  <si>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</si>
  <si>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</si>
  <si>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</si>
  <si>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</si>
  <si>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</si>
  <si>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</si>
  <si>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</si>
  <si>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</si>
  <si>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</si>
  <si>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</si>
  <si>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</si>
  <si>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</si>
  <si>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</si>
  <si>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</si>
  <si>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</si>
  <si>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</si>
  <si>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</si>
  <si>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</si>
  <si>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</si>
  <si>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</si>
  <si>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</si>
  <si>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</si>
  <si>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</si>
  <si>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</si>
  <si>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</si>
  <si>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</si>
  <si>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</si>
  <si>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</si>
  <si>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</si>
  <si>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</si>
  <si>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</si>
  <si>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</si>
  <si>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</si>
  <si>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</si>
  <si>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</si>
  <si>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</si>
  <si>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</si>
  <si>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</si>
  <si>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</si>
  <si>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</si>
  <si>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</si>
  <si>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</si>
  <si>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</si>
  <si>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</si>
  <si>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</si>
  <si>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</si>
  <si>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</si>
  <si>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</si>
  <si>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</si>
  <si>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</si>
  <si>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</si>
  <si>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</si>
  <si>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</si>
  <si>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</si>
  <si>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</si>
  <si>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</si>
  <si>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</si>
  <si>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</si>
  <si>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</si>
  <si>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</si>
  <si>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</si>
  <si>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</si>
  <si>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</si>
  <si>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</si>
  <si>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</si>
  <si>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</si>
  <si>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</si>
  <si>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</si>
  <si>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</si>
  <si>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</si>
  <si>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</si>
  <si>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</si>
  <si>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</si>
  <si>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</si>
  <si>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</si>
  <si>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</si>
  <si>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</si>
  <si>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</si>
  <si>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</si>
  <si>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</si>
  <si>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</si>
  <si>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</si>
  <si>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</si>
  <si>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</si>
  <si>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</si>
  <si>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</si>
  <si>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</si>
  <si>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</si>
  <si>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</si>
  <si>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</si>
  <si>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</si>
  <si>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</si>
  <si>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</si>
  <si>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</si>
  <si>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</si>
  <si>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</si>
  <si>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</si>
  <si>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</si>
  <si>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</si>
  <si>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</si>
  <si>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</si>
  <si>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</si>
  <si>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</si>
  <si>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</si>
  <si>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</si>
  <si>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</si>
  <si>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</si>
  <si>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</si>
  <si>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</si>
  <si>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</si>
  <si>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</si>
  <si>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</si>
  <si>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</si>
  <si>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</si>
  <si>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</si>
  <si>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</si>
  <si>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</si>
  <si>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</si>
  <si>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</si>
  <si>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</si>
  <si>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</si>
  <si>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</si>
  <si>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</si>
  <si>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</si>
  <si>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</si>
  <si>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</si>
  <si>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</si>
  <si>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</si>
  <si>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</si>
  <si>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</si>
  <si>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</si>
  <si>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</si>
  <si>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</si>
  <si>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</si>
  <si>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</si>
  <si>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</si>
  <si>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</si>
  <si>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</si>
  <si>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</si>
  <si>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</si>
  <si>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</si>
  <si>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</si>
  <si>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</si>
  <si>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</si>
  <si>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</si>
  <si>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</si>
  <si>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</si>
  <si>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</si>
  <si>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</si>
  <si>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</si>
  <si>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</si>
  <si>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</si>
  <si>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</si>
  <si>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</si>
  <si>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</si>
  <si>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</si>
  <si>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</si>
  <si>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</si>
  <si>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</si>
  <si>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</si>
  <si>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</si>
  <si>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</si>
  <si>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</si>
  <si>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</si>
  <si>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</si>
  <si>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</si>
  <si>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</si>
  <si>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</si>
  <si>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</si>
  <si>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</si>
  <si>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</si>
  <si>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</si>
  <si>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</si>
  <si>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</si>
  <si>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</si>
  <si>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</si>
  <si>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</si>
  <si>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</si>
  <si>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</si>
  <si>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</si>
  <si>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</si>
  <si>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</si>
  <si>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</si>
  <si>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</si>
  <si>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</si>
  <si>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</si>
  <si>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</si>
  <si>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</si>
  <si>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</si>
  <si>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</si>
  <si>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</si>
  <si>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</si>
  <si>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</si>
  <si>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</si>
  <si>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</si>
  <si>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</si>
  <si>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</si>
  <si>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</si>
  <si>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</si>
  <si>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</si>
  <si>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</si>
  <si>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</si>
  <si>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</si>
  <si>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</si>
  <si>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</si>
  <si>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</si>
  <si>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</si>
  <si>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</si>
  <si>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</si>
  <si>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</si>
  <si>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</si>
  <si>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</si>
  <si>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</si>
  <si>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</si>
  <si>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</si>
  <si>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</si>
  <si>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</si>
  <si>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</si>
  <si>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</si>
  <si>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</si>
  <si>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</si>
  <si>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</si>
  <si>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</si>
  <si>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</si>
  <si>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</si>
  <si>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</si>
  <si>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</si>
  <si>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</si>
  <si>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</si>
  <si>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</si>
  <si>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</si>
  <si>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</si>
  <si>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</si>
  <si>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</si>
  <si>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</si>
  <si>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</si>
  <si>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</si>
  <si>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</si>
  <si>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</si>
  <si>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</si>
  <si>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</si>
  <si>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</si>
  <si>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</si>
  <si>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</si>
  <si>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</si>
  <si>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</si>
  <si>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</si>
  <si>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</si>
  <si>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</si>
  <si>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</si>
  <si>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</si>
  <si>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</si>
  <si>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</si>
  <si>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</si>
  <si>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</si>
  <si>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</si>
  <si>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</si>
  <si>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</si>
  <si>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</si>
  <si>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</si>
  <si>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</si>
  <si>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</si>
  <si>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</si>
  <si>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</si>
  <si>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</si>
  <si>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</si>
  <si>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</si>
  <si>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</si>
  <si>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</si>
  <si>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</si>
  <si>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</si>
  <si>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</si>
  <si>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</si>
  <si>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</si>
  <si>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</si>
  <si>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</si>
  <si>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</si>
  <si>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</si>
  <si>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</si>
  <si>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</si>
  <si>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</si>
  <si>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</si>
  <si>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</si>
  <si>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</si>
  <si>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</si>
  <si>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</si>
  <si>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</si>
  <si>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</si>
  <si>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</si>
  <si>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</si>
  <si>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</si>
  <si>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</si>
  <si>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</si>
  <si>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</si>
  <si>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</si>
  <si>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</si>
  <si>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</si>
  <si>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</si>
  <si>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</si>
  <si>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</si>
  <si>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</si>
  <si>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</si>
  <si>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</si>
  <si>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</si>
  <si>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</si>
  <si>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</si>
  <si>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</si>
  <si>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</si>
  <si>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</si>
  <si>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</si>
  <si>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</si>
  <si>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</si>
  <si>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</si>
  <si>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</si>
  <si>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</si>
  <si>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</si>
  <si>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</si>
  <si>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</si>
  <si>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</si>
  <si>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</si>
  <si>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</si>
  <si>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</si>
  <si>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</si>
  <si>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</si>
  <si>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</si>
  <si>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</si>
  <si>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</si>
  <si>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</si>
  <si>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</si>
  <si>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</si>
  <si>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</si>
  <si>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</si>
  <si>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</si>
  <si>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</si>
  <si>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</si>
  <si>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</si>
  <si>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</si>
  <si>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</si>
  <si>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</si>
  <si>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</si>
  <si>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</si>
  <si>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</si>
  <si>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</si>
  <si>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</si>
  <si>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</si>
  <si>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</si>
  <si>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</si>
  <si>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</si>
  <si>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</si>
  <si>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</si>
  <si>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</si>
  <si>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</si>
  <si>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</si>
  <si>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</si>
  <si>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</si>
  <si>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</si>
  <si>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</si>
  <si>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</si>
  <si>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</si>
  <si>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</si>
  <si>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</si>
  <si>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</si>
  <si>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</si>
  <si>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</si>
  <si>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</si>
  <si>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</si>
  <si>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</si>
  <si>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</si>
  <si>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</si>
  <si>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</si>
  <si>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</si>
  <si>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</si>
  <si>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</si>
  <si>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</si>
  <si>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</si>
  <si>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</si>
  <si>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</si>
  <si>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</si>
  <si>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</si>
  <si>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</si>
  <si>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</si>
  <si>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</si>
  <si>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</si>
  <si>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</si>
  <si>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</si>
  <si>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</si>
  <si>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</si>
  <si>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</si>
  <si>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</si>
  <si>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</si>
  <si>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</si>
  <si>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</si>
  <si>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</si>
  <si>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</si>
  <si>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</si>
  <si>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</si>
  <si>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</si>
  <si>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</si>
  <si>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</si>
  <si>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</si>
  <si>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</si>
  <si>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</si>
  <si>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</si>
  <si>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</si>
  <si>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</si>
  <si>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</si>
  <si>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</si>
  <si>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</si>
  <si>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</si>
  <si>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</si>
  <si>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</si>
  <si>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</si>
  <si>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</si>
  <si>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</si>
  <si>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</si>
  <si>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</si>
  <si>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</si>
  <si>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</si>
  <si>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</si>
  <si>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</si>
  <si>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</si>
  <si>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</si>
  <si>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</si>
  <si>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</si>
  <si>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</si>
  <si>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</si>
  <si>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</si>
  <si>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</si>
  <si>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</si>
  <si>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</si>
  <si>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</si>
  <si>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</si>
  <si>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</si>
  <si>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</si>
  <si>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</si>
  <si>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</si>
  <si>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</si>
  <si>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</si>
  <si>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</si>
  <si>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</si>
  <si>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</si>
  <si>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</si>
  <si>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</si>
  <si>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</si>
  <si>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</si>
  <si>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</si>
  <si>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</si>
  <si>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</si>
  <si>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</si>
  <si>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</si>
  <si>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</si>
  <si>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</si>
  <si>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</si>
  <si>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</si>
  <si>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</si>
  <si>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</si>
  <si>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</si>
  <si>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</si>
  <si>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</si>
  <si>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</si>
  <si>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</si>
  <si>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</si>
  <si>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</si>
  <si>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</si>
  <si>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</si>
  <si>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</si>
  <si>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</si>
  <si>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</si>
  <si>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</si>
  <si>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</si>
  <si>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</si>
  <si>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</si>
  <si>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</si>
  <si>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</si>
  <si>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</si>
  <si>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</si>
  <si>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</si>
  <si>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</si>
  <si>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</si>
  <si>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</si>
  <si>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</si>
  <si>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</si>
  <si>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</si>
  <si>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</si>
  <si>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</si>
  <si>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</si>
  <si>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</si>
  <si>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</si>
  <si>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</si>
  <si>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</si>
  <si>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</si>
  <si>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</si>
  <si>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</si>
  <si>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</si>
  <si>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</si>
  <si>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</si>
  <si>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</si>
  <si>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</si>
  <si>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</si>
  <si>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</si>
  <si>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</si>
  <si>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</si>
  <si>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</si>
  <si>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</si>
  <si>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</si>
  <si>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</si>
  <si>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</si>
  <si>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</si>
  <si>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</si>
  <si>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</si>
  <si>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</si>
  <si>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</si>
  <si>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</si>
  <si>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</si>
  <si>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</si>
  <si>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</si>
  <si>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</si>
  <si>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</si>
  <si>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</si>
  <si>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</si>
  <si>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</si>
  <si>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</si>
  <si>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</si>
  <si>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</si>
  <si>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</si>
  <si>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</si>
  <si>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</si>
  <si>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</si>
  <si>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</si>
  <si>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</si>
  <si>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</si>
  <si>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</si>
  <si>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</si>
  <si>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</si>
  <si>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</si>
  <si>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</si>
  <si>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</si>
  <si>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</si>
  <si>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</si>
  <si>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</si>
  <si>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</si>
  <si>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</si>
  <si>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</si>
  <si>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</si>
  <si>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</si>
  <si>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</si>
  <si>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</si>
  <si>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</si>
  <si>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</si>
  <si>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</si>
  <si>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</si>
  <si>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</si>
  <si>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</si>
  <si>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</si>
  <si>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</si>
  <si>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</si>
  <si>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</si>
  <si>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</si>
  <si>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</si>
  <si>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</si>
  <si>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</si>
  <si>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</si>
  <si>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</si>
  <si>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</si>
  <si>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</si>
  <si>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</si>
  <si>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</si>
  <si>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</si>
  <si>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</si>
  <si>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</si>
  <si>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</si>
  <si>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</si>
  <si>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</si>
  <si>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</si>
  <si>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</si>
  <si>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</si>
  <si>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</si>
  <si>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</si>
  <si>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</si>
  <si>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</si>
  <si>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</si>
  <si>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</si>
  <si>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</si>
  <si>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</si>
  <si>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</si>
  <si>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</si>
  <si>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</si>
  <si>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</si>
  <si>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</si>
  <si>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</si>
  <si>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</si>
  <si>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</si>
  <si>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</si>
  <si>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</si>
  <si>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</si>
  <si>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</si>
  <si>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</si>
  <si>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</si>
  <si>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</si>
  <si>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</si>
  <si>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</si>
  <si>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</si>
  <si>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</si>
  <si>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</si>
  <si>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</si>
  <si>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</si>
  <si>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</si>
  <si>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</si>
  <si>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</si>
  <si>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</si>
  <si>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</si>
  <si>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</si>
  <si>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</si>
  <si>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</si>
  <si>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</si>
  <si>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</si>
  <si>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</si>
  <si>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</si>
  <si>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</si>
  <si>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</si>
  <si>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</si>
  <si>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</si>
  <si>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</si>
  <si>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</si>
  <si>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</si>
  <si>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</si>
  <si>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</si>
  <si>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</si>
  <si>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</si>
  <si>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</si>
  <si>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</si>
  <si>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</si>
  <si>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</si>
  <si>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</si>
  <si>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</si>
  <si>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</si>
  <si>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</si>
  <si>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</si>
  <si>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</si>
  <si>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</si>
  <si>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</si>
  <si>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</si>
  <si>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</si>
  <si>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</si>
  <si>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</si>
  <si>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</si>
  <si>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</si>
  <si>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</si>
  <si>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</si>
  <si>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</si>
  <si>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</si>
  <si>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</si>
  <si>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</si>
  <si>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</si>
  <si>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</si>
  <si>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</si>
  <si>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</si>
  <si>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</si>
  <si>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</si>
  <si>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</si>
  <si>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</si>
  <si>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</si>
  <si>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</si>
  <si>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</si>
  <si>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</si>
  <si>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</si>
  <si>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</si>
  <si>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</si>
  <si>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</si>
  <si>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</si>
  <si>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</si>
  <si>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</si>
  <si>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</si>
  <si>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</si>
  <si>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</si>
  <si>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</si>
  <si>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</si>
  <si>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</si>
  <si>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</si>
  <si>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</si>
  <si>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</si>
  <si>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</si>
  <si>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</si>
  <si>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</si>
  <si>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</si>
  <si>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</si>
  <si>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</si>
  <si>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</si>
  <si>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</si>
  <si>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</si>
  <si>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</si>
  <si>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</si>
  <si>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</si>
  <si>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</si>
  <si>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</si>
  <si>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</si>
  <si>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</si>
  <si>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</si>
  <si>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</si>
  <si>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</si>
  <si>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</si>
  <si>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</si>
  <si>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</si>
  <si>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</si>
  <si>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</si>
  <si>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</si>
  <si>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</si>
  <si>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</si>
  <si>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</si>
  <si>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</si>
  <si>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</si>
  <si>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</si>
  <si>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</si>
  <si>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</si>
  <si>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</si>
  <si>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</si>
  <si>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</si>
  <si>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</si>
  <si>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</si>
  <si>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</si>
  <si>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</si>
  <si>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</si>
  <si>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</si>
  <si>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</si>
  <si>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</si>
  <si>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</si>
  <si>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</si>
  <si>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</si>
  <si>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</si>
  <si>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</si>
  <si>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</si>
  <si>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</si>
  <si>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</si>
  <si>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</si>
  <si>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</si>
  <si>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</si>
  <si>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</si>
  <si>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</si>
  <si>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</si>
  <si>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</si>
  <si>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</si>
  <si>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</si>
  <si>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</si>
  <si>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</si>
  <si>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</si>
  <si>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</si>
  <si>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</si>
  <si>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</si>
  <si>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</si>
  <si>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</si>
  <si>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</si>
  <si>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</si>
  <si>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</si>
  <si>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</si>
  <si>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</si>
  <si>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</si>
  <si>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</si>
  <si>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</si>
  <si>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</si>
  <si>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</si>
  <si>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</si>
  <si>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</si>
  <si>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</si>
  <si>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</si>
  <si>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</si>
  <si>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</si>
  <si>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</si>
  <si>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</si>
  <si>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</si>
  <si>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</si>
  <si>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</si>
  <si>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</si>
  <si>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</si>
  <si>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</si>
  <si>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</si>
  <si>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</si>
  <si>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</si>
  <si>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</si>
  <si>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</si>
  <si>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</si>
  <si>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</si>
  <si>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</si>
  <si>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</si>
  <si>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</si>
  <si>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</si>
  <si>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</si>
  <si>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</si>
  <si>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</si>
  <si>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</si>
  <si>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</si>
  <si>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</si>
  <si>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</si>
  <si>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</si>
  <si>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</si>
  <si>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</si>
  <si>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</si>
  <si>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</si>
  <si>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</si>
  <si>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</si>
  <si>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</si>
  <si>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</si>
  <si>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</si>
  <si>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</si>
  <si>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</si>
  <si>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</si>
  <si>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</si>
  <si>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</si>
  <si>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</si>
  <si>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</si>
  <si>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</si>
  <si>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</si>
  <si>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</si>
  <si>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</si>
  <si>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</si>
  <si>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</si>
  <si>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</si>
  <si>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</si>
  <si>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</si>
  <si>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</si>
  <si>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</si>
  <si>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</si>
  <si>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</si>
  <si>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</si>
  <si>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</si>
  <si>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</si>
  <si>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</si>
  <si>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</si>
  <si>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</si>
  <si>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</si>
  <si>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</si>
  <si>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</si>
  <si>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</si>
  <si>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</si>
  <si>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</si>
  <si>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</si>
  <si>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</si>
  <si>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</si>
  <si>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</si>
  <si>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</si>
  <si>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</si>
  <si>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</si>
  <si>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</si>
  <si>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</si>
  <si>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</si>
  <si>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</si>
  <si>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</si>
  <si>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</si>
  <si>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</si>
  <si>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</si>
  <si>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</si>
  <si>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</si>
  <si>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</si>
  <si>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</si>
  <si>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</si>
  <si>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</si>
  <si>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</si>
  <si>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</si>
  <si>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</si>
  <si>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</si>
  <si>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</si>
  <si>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</si>
  <si>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</si>
  <si>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</si>
  <si>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</si>
  <si>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</si>
  <si>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</si>
  <si>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</si>
  <si>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</si>
  <si>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</si>
  <si>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</si>
  <si>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</si>
  <si>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</si>
  <si>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</si>
  <si>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</si>
  <si>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</si>
  <si>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</si>
  <si>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</si>
  <si>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</si>
  <si>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</si>
  <si>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</si>
  <si>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</si>
  <si>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</si>
  <si>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</si>
  <si>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</si>
  <si>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</si>
  <si>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</si>
  <si>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</si>
  <si>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</si>
  <si>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</si>
  <si>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</si>
  <si>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</si>
  <si>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</si>
  <si>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</si>
  <si>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</si>
  <si>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</si>
  <si>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</si>
  <si>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</si>
  <si>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</si>
  <si>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</si>
  <si>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</si>
  <si>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</si>
  <si>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</si>
  <si>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</si>
  <si>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</si>
  <si>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</si>
  <si>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</si>
  <si>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</si>
  <si>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</si>
  <si>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</si>
  <si>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</si>
  <si>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</si>
  <si>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</si>
  <si>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</si>
  <si>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</si>
  <si>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</si>
  <si>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</si>
  <si>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</si>
  <si>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</si>
  <si>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</si>
  <si>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</si>
  <si>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</si>
  <si>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</si>
  <si>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</si>
  <si>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</si>
  <si>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</si>
  <si>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</si>
  <si>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</si>
  <si>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</si>
  <si>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</si>
  <si>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</si>
  <si>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</si>
  <si>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</si>
  <si>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</si>
  <si>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</si>
  <si>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</si>
  <si>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</si>
  <si>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</si>
  <si>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</si>
  <si>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</si>
  <si>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</si>
  <si>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</si>
  <si>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</si>
  <si>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</si>
  <si>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</si>
  <si>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</si>
  <si>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</si>
  <si>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</si>
  <si>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</si>
  <si>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</si>
  <si>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</si>
  <si>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</si>
  <si>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</si>
  <si>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</si>
  <si>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</si>
  <si>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</si>
  <si>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</si>
  <si>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</si>
  <si>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</si>
  <si>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</si>
  <si>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</si>
  <si>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</si>
  <si>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</si>
  <si>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</si>
  <si>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</si>
  <si>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</si>
  <si>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</si>
  <si>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</si>
  <si>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</si>
  <si>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</si>
  <si>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</si>
  <si>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</si>
  <si>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</si>
  <si>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</si>
  <si>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</si>
  <si>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</si>
  <si>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</si>
  <si>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</si>
  <si>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</si>
  <si>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</si>
  <si>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</si>
  <si>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</si>
  <si>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</si>
  <si>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</si>
  <si>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</si>
  <si>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</si>
  <si>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</si>
  <si>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</si>
  <si>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</si>
  <si>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</si>
  <si>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</si>
  <si>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</si>
  <si>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</si>
  <si>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</si>
  <si>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</si>
  <si>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</si>
  <si>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</si>
  <si>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</si>
  <si>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</si>
  <si>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</si>
  <si>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</si>
  <si>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</si>
  <si>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</si>
  <si>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</si>
  <si>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</si>
  <si>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</si>
  <si>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</si>
  <si>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</si>
  <si>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</si>
  <si>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</si>
  <si>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</si>
  <si>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</si>
  <si>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</si>
  <si>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</si>
  <si>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</si>
  <si>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</si>
  <si>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</si>
  <si>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</si>
  <si>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</si>
  <si>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</si>
  <si>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</si>
  <si>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</si>
  <si>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</si>
  <si>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</si>
  <si>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</si>
  <si>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</si>
  <si>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</si>
  <si>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</si>
  <si>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</si>
  <si>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</si>
  <si>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</si>
  <si>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</si>
  <si>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</si>
  <si>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</si>
  <si>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</si>
  <si>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</si>
  <si>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</si>
  <si>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</si>
  <si>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</si>
  <si>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</si>
  <si>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</si>
  <si>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</si>
  <si>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</si>
  <si>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</si>
  <si>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</si>
  <si>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</si>
  <si>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</si>
  <si>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</si>
  <si>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</si>
  <si>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</si>
  <si>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</si>
  <si>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</si>
  <si>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</si>
  <si>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</si>
  <si>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</si>
  <si>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</si>
  <si>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</si>
  <si>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</si>
  <si>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</si>
  <si>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</si>
  <si>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</si>
  <si>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</si>
  <si>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</si>
  <si>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</si>
  <si>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</si>
  <si>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</si>
  <si>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</si>
  <si>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</si>
  <si>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</si>
  <si>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</si>
  <si>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</si>
  <si>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</si>
  <si>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</si>
  <si>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</si>
  <si>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</si>
  <si>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</si>
  <si>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</si>
  <si>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</si>
  <si>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</si>
  <si>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</si>
  <si>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</si>
  <si>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</si>
  <si>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</si>
  <si>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</si>
  <si>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</si>
  <si>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</si>
  <si>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</si>
  <si>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</si>
  <si>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</si>
  <si>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</si>
  <si>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</si>
  <si>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</si>
  <si>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</si>
  <si>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</si>
  <si>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</si>
  <si>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</si>
  <si>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</si>
  <si>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</si>
  <si>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</si>
  <si>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</si>
  <si>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</si>
  <si>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</si>
  <si>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</si>
  <si>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</si>
  <si>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</si>
  <si>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</si>
  <si>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</si>
  <si>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</si>
  <si>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</si>
  <si>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</si>
  <si>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</si>
  <si>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</si>
  <si>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</si>
  <si>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</si>
  <si>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</si>
  <si>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</si>
  <si>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</si>
  <si>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</si>
  <si>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</si>
  <si>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</si>
  <si>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</si>
  <si>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</si>
  <si>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</si>
  <si>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</si>
  <si>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</si>
  <si>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</si>
  <si>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</si>
  <si>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</si>
  <si>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</si>
  <si>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</si>
  <si>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</si>
  <si>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</si>
  <si>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</si>
  <si>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</si>
  <si>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</si>
  <si>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</si>
  <si>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</si>
  <si>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</si>
  <si>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</si>
  <si>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</si>
  <si>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</si>
  <si>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</si>
  <si>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</si>
  <si>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</si>
  <si>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</si>
  <si>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</si>
  <si>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</si>
  <si>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</si>
  <si>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</si>
  <si>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</si>
  <si>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</si>
  <si>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</si>
  <si>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</si>
  <si>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</si>
  <si>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</si>
  <si>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</si>
  <si>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</si>
  <si>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</si>
  <si>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</si>
  <si>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</si>
  <si>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</si>
  <si>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</si>
  <si>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</si>
  <si>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</si>
  <si>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</si>
  <si>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</si>
  <si>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</si>
  <si>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</si>
  <si>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</si>
  <si>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</si>
  <si>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</si>
  <si>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</si>
  <si>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</si>
  <si>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</si>
  <si>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</si>
  <si>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</si>
  <si>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</si>
  <si>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</si>
  <si>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</si>
  <si>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</si>
  <si>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</si>
  <si>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</si>
  <si>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</si>
  <si>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</si>
  <si>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</si>
  <si>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</si>
  <si>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</si>
  <si>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</si>
  <si>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</si>
  <si>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</si>
  <si>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</si>
  <si>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</si>
  <si>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</si>
  <si>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</si>
  <si>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</si>
  <si>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</si>
  <si>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</si>
  <si>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</si>
  <si>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</si>
  <si>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</si>
  <si>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</si>
  <si>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</si>
  <si>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</si>
  <si>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</si>
  <si>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</si>
  <si>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</si>
  <si>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</si>
  <si>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</si>
  <si>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</si>
  <si>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</si>
  <si>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</si>
  <si>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</si>
  <si>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</si>
  <si>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</si>
  <si>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</si>
  <si>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</si>
  <si>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</si>
  <si>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</si>
  <si>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</si>
  <si>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</si>
  <si>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</si>
  <si>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</si>
  <si>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</si>
  <si>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</si>
  <si>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</si>
  <si>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</si>
  <si>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</si>
  <si>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</si>
  <si>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</si>
  <si>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</si>
  <si>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</si>
  <si>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</si>
  <si>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</si>
  <si>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</si>
  <si>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</si>
  <si>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</si>
  <si>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</si>
  <si>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</si>
  <si>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</si>
  <si>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</si>
  <si>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</si>
  <si>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</si>
  <si>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</si>
  <si>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</si>
  <si>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</si>
  <si>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</si>
  <si>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</si>
  <si>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</si>
  <si>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</si>
  <si>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</si>
  <si>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</si>
  <si>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</si>
  <si>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</si>
  <si>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</si>
  <si>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</si>
  <si>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</si>
  <si>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</si>
  <si>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</si>
  <si>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</si>
  <si>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</si>
  <si>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</si>
  <si>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</si>
  <si>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</si>
  <si>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</si>
  <si>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</si>
  <si>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</si>
  <si>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</si>
  <si>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</si>
  <si>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</si>
  <si>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</si>
  <si>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</si>
  <si>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</si>
  <si>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</si>
  <si>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</si>
  <si>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</si>
  <si>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</si>
  <si>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</si>
  <si>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</si>
  <si>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</si>
  <si>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</si>
  <si>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</si>
  <si>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</si>
  <si>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</si>
  <si>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</si>
  <si>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</si>
  <si>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</si>
  <si>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</si>
  <si>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</si>
  <si>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</si>
  <si>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</si>
  <si>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</si>
  <si>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</si>
  <si>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</si>
  <si>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</si>
  <si>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</si>
  <si>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</si>
  <si>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</si>
  <si>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</si>
  <si>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</si>
  <si>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</si>
  <si>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</si>
  <si>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</si>
  <si>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</si>
  <si>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</si>
  <si>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</si>
  <si>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</si>
  <si>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</si>
  <si>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</si>
  <si>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</si>
  <si>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</si>
  <si>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</si>
  <si>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</si>
  <si>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</si>
  <si>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</si>
  <si>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</si>
  <si>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</si>
  <si>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</si>
  <si>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</si>
  <si>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</si>
  <si>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</si>
  <si>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</si>
  <si>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</si>
  <si>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</si>
  <si>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</si>
  <si>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</si>
  <si>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</si>
  <si>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</si>
  <si>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</si>
  <si>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</si>
  <si>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</si>
  <si>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</si>
  <si>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</si>
  <si>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</si>
  <si>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</si>
  <si>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</si>
  <si>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</si>
  <si>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</si>
  <si>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</si>
  <si>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</si>
  <si>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</si>
  <si>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</si>
  <si>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</si>
  <si>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</si>
  <si>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</si>
  <si>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</si>
  <si>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</si>
  <si>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</si>
  <si>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</si>
  <si>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</si>
  <si>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</si>
  <si>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</si>
  <si>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</si>
  <si>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</si>
  <si>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</si>
  <si>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</si>
  <si>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</si>
  <si>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</si>
  <si>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</si>
  <si>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</si>
  <si>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</si>
  <si>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</si>
  <si>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</si>
  <si>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</si>
  <si>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</si>
  <si>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</si>
  <si>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</si>
  <si>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</si>
  <si>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</si>
  <si>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</si>
  <si>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</si>
  <si>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</si>
  <si>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</si>
  <si>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</si>
  <si>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</si>
  <si>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</si>
  <si>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</si>
  <si>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</si>
  <si>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</si>
  <si>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</si>
  <si>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</si>
  <si>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</si>
  <si>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</si>
  <si>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</si>
  <si>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</si>
  <si>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</si>
  <si>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</si>
  <si>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</si>
  <si>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</si>
  <si>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</si>
  <si>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</si>
  <si>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</si>
  <si>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</si>
  <si>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</si>
  <si>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</si>
  <si>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</si>
  <si>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</si>
  <si>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</si>
  <si>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</si>
  <si>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</si>
  <si>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</si>
  <si>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</si>
  <si>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</si>
  <si>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</si>
  <si>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</si>
  <si>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</si>
  <si>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</si>
  <si>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</si>
  <si>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</si>
  <si>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</si>
  <si>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</si>
  <si>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</si>
  <si>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</si>
  <si>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</si>
  <si>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</si>
  <si>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</si>
  <si>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</si>
  <si>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</si>
  <si>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</si>
  <si>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</si>
  <si>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</si>
  <si>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</si>
  <si>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</si>
  <si>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</si>
  <si>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</si>
  <si>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</si>
  <si>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</si>
  <si>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</si>
  <si>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</si>
  <si>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</si>
  <si>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</si>
  <si>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</si>
  <si>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</si>
  <si>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</si>
  <si>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</si>
  <si>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</si>
  <si>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</si>
  <si>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</si>
  <si>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</si>
  <si>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</si>
  <si>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</si>
  <si>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</si>
  <si>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</si>
  <si>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</si>
  <si>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</si>
  <si>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</si>
  <si>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</si>
  <si>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</si>
  <si>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</si>
  <si>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</si>
  <si>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</si>
  <si>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</si>
  <si>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</si>
  <si>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</si>
  <si>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</si>
  <si>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</si>
  <si>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</si>
  <si>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</si>
  <si>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</si>
  <si>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</si>
  <si>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</si>
  <si>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</si>
  <si>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</si>
  <si>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</si>
  <si>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</si>
  <si>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</si>
  <si>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</si>
  <si>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</si>
  <si>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</si>
  <si>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</si>
  <si>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</si>
  <si>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</si>
  <si>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</si>
  <si>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</si>
  <si>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</si>
  <si>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</si>
  <si>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</si>
  <si>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</si>
  <si>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</si>
  <si>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</si>
  <si>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</si>
  <si>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</si>
  <si>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</si>
  <si>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</si>
  <si>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</si>
  <si>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</si>
  <si>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</si>
  <si>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</si>
  <si>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</si>
  <si>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</si>
  <si>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</si>
  <si>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</si>
  <si>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</si>
  <si>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</si>
  <si>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</si>
  <si>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</si>
  <si>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</si>
  <si>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</si>
  <si>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</si>
  <si>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</si>
  <si>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</si>
  <si>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</si>
  <si>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</si>
  <si>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</si>
  <si>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</si>
  <si>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</si>
  <si>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</si>
  <si>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</si>
  <si>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</si>
  <si>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</si>
  <si>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</si>
  <si>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</si>
  <si>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</si>
  <si>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</si>
  <si>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</si>
  <si>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</si>
  <si>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</si>
  <si>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</si>
  <si>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</si>
  <si>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</si>
  <si>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</si>
  <si>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</si>
  <si>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</si>
  <si>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</si>
  <si>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</si>
  <si>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</si>
  <si>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</si>
  <si>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</si>
  <si>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</si>
  <si>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</si>
  <si>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</si>
  <si>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</si>
  <si>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</si>
  <si>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</si>
  <si>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</si>
  <si>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</si>
  <si>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</si>
  <si>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</si>
  <si>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</si>
  <si>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</si>
  <si>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</si>
  <si>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</si>
  <si>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</si>
  <si>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</si>
  <si>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</si>
  <si>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</si>
  <si>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</si>
  <si>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</si>
  <si>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</si>
  <si>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</si>
  <si>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</si>
  <si>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</si>
  <si>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</si>
  <si>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</si>
  <si>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</si>
  <si>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</si>
  <si>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</si>
  <si>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</si>
  <si>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</si>
  <si>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</si>
  <si>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</si>
  <si>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</si>
  <si>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</si>
  <si>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</si>
  <si>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</si>
  <si>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</si>
  <si>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</si>
  <si>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</si>
  <si>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</si>
  <si>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</si>
  <si>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</si>
  <si>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</si>
  <si>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</si>
  <si>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</si>
  <si>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</si>
  <si>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</si>
  <si>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</si>
  <si>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</si>
  <si>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</si>
  <si>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</si>
  <si>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</si>
  <si>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</si>
  <si>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</si>
  <si>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</si>
  <si>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</si>
  <si>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</si>
  <si>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</si>
  <si>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</si>
  <si>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</si>
  <si>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</si>
  <si>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</si>
  <si>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</si>
  <si>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</si>
  <si>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</si>
  <si>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</si>
  <si>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</si>
  <si>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</si>
  <si>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</si>
  <si>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</si>
  <si>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</si>
  <si>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</si>
  <si>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</si>
  <si>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</si>
  <si>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</si>
  <si>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</si>
  <si>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</si>
  <si>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</si>
  <si>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</si>
  <si>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</si>
  <si>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</si>
  <si>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</si>
  <si>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</si>
  <si>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</si>
  <si>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</si>
  <si>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</si>
  <si>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</si>
  <si>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</si>
  <si>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</si>
  <si>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</si>
  <si>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</si>
  <si>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</si>
  <si>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</si>
  <si>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</si>
  <si>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</si>
  <si>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</si>
  <si>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</si>
  <si>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</si>
  <si>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</si>
  <si>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</si>
  <si>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</si>
  <si>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</si>
  <si>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</si>
  <si>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</si>
  <si>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</si>
  <si>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</si>
  <si>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</si>
  <si>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</si>
  <si>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</si>
  <si>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</si>
  <si>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</si>
  <si>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</si>
  <si>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</si>
  <si>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</si>
  <si>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</si>
  <si>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</si>
  <si>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</si>
  <si>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</si>
  <si>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</si>
  <si>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</si>
  <si>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</si>
  <si>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</si>
  <si>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</si>
  <si>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</si>
  <si>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</si>
  <si>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</si>
  <si>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</si>
  <si>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</si>
  <si>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</si>
  <si>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</si>
  <si>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</si>
  <si>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</si>
  <si>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</si>
  <si>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</si>
  <si>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</si>
  <si>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</si>
  <si>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</si>
  <si>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</si>
  <si>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</si>
  <si>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</si>
  <si>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</si>
  <si>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</si>
  <si>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</si>
  <si>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</si>
  <si>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</si>
  <si>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</si>
  <si>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</si>
  <si>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</si>
  <si>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</si>
  <si>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</si>
  <si>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</si>
  <si>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</si>
  <si>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</si>
  <si>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</si>
  <si>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</si>
  <si>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</si>
  <si>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</si>
  <si>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</si>
  <si>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</si>
  <si>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</si>
  <si>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</si>
  <si>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</si>
  <si>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</si>
  <si>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</si>
  <si>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</si>
  <si>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</si>
  <si>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</si>
  <si>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</si>
  <si>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</si>
  <si>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</si>
  <si>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</si>
  <si>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</si>
  <si>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</si>
  <si>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</si>
  <si>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</si>
  <si>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</si>
  <si>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</si>
  <si>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</si>
  <si>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</si>
  <si>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</si>
  <si>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</si>
  <si>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</si>
  <si>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</si>
  <si>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</si>
  <si>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</si>
  <si>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</si>
  <si>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</si>
  <si>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</si>
  <si>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</si>
  <si>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</si>
  <si>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</si>
  <si>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</si>
  <si>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</si>
  <si>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</si>
  <si>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</si>
  <si>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</si>
  <si>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</si>
  <si>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</si>
  <si>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</si>
  <si>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</si>
  <si>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</si>
  <si>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</si>
  <si>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</si>
  <si>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</si>
  <si>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</si>
  <si>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</si>
  <si>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</si>
  <si>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</si>
  <si>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</si>
  <si>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</si>
  <si>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</si>
  <si>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</si>
  <si>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</si>
  <si>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</si>
  <si>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</si>
  <si>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</si>
  <si>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</si>
  <si>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</si>
  <si>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</si>
  <si>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</si>
  <si>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</si>
  <si>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</si>
  <si>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</si>
  <si>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</si>
  <si>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</si>
  <si>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</si>
  <si>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</si>
  <si>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</si>
  <si>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</si>
  <si>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</si>
  <si>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</si>
  <si>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</si>
  <si>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</si>
  <si>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</si>
  <si>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</si>
  <si>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</si>
  <si>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</si>
  <si>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</si>
  <si>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</si>
  <si>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</si>
  <si>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</si>
  <si>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</si>
  <si>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</si>
  <si>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</si>
  <si>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</si>
  <si>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</si>
  <si>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</si>
  <si>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</si>
  <si>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</si>
  <si>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</si>
  <si>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</si>
  <si>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</si>
  <si>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</si>
  <si>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</si>
  <si>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</si>
  <si>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</si>
  <si>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</si>
  <si>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</si>
  <si>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</si>
  <si>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</si>
  <si>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</si>
  <si>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</si>
  <si>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</si>
  <si>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</si>
  <si>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</si>
  <si>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</si>
  <si>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</si>
  <si>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</si>
  <si>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</si>
  <si>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</si>
  <si>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</si>
  <si>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</si>
  <si>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</si>
  <si>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</si>
  <si>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</si>
  <si>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</si>
  <si>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</si>
  <si>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</si>
  <si>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</si>
  <si>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</si>
  <si>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</si>
  <si>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</si>
  <si>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</si>
  <si>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</si>
  <si>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</si>
  <si>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</si>
  <si>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</si>
  <si>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</si>
  <si>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</si>
  <si>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</si>
  <si>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</si>
  <si>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</si>
  <si>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</si>
  <si>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</si>
  <si>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</si>
  <si>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</si>
  <si>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</si>
  <si>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</si>
  <si>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</si>
  <si>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</si>
  <si>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</si>
  <si>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</si>
  <si>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</si>
  <si>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</si>
  <si>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</si>
  <si>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</si>
  <si>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</si>
  <si>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</si>
  <si>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</si>
  <si>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</si>
  <si>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</si>
  <si>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</si>
  <si>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</si>
  <si>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</si>
  <si>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</si>
  <si>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</si>
  <si>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</si>
  <si>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</si>
  <si>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</si>
  <si>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</si>
  <si>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</si>
  <si>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</si>
  <si>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</si>
  <si>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</si>
  <si>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</si>
  <si>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</si>
  <si>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</si>
  <si>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</si>
  <si>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</si>
  <si>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</si>
  <si>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</si>
  <si>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</si>
  <si>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</si>
  <si>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</si>
  <si>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</si>
  <si>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</si>
  <si>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</si>
  <si>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</si>
  <si>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</si>
  <si>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</si>
  <si>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</si>
  <si>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</si>
  <si>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</si>
  <si>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</si>
  <si>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</si>
  <si>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</si>
  <si>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</si>
  <si>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</si>
  <si>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</si>
  <si>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</si>
  <si>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</si>
  <si>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</si>
  <si>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</si>
  <si>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</si>
  <si>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</si>
  <si>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</si>
  <si>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</si>
  <si>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</si>
  <si>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</si>
  <si>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</si>
  <si>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</si>
  <si>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</si>
  <si>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</si>
  <si>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</si>
  <si>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</si>
  <si>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</si>
  <si>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</si>
  <si>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</si>
  <si>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</si>
  <si>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</si>
  <si>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</si>
  <si>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</si>
  <si>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</si>
  <si>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</si>
  <si>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</si>
  <si>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</si>
  <si>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</si>
  <si>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</si>
  <si>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</si>
  <si>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</si>
  <si>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</si>
  <si>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</si>
  <si>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</si>
  <si>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</si>
  <si>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</si>
  <si>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</si>
  <si>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</si>
  <si>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</si>
  <si>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</si>
  <si>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</si>
  <si>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</si>
  <si>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</si>
  <si>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</si>
  <si>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</si>
  <si>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</si>
  <si>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</si>
  <si>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</si>
  <si>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</si>
  <si>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</si>
  <si>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</si>
  <si>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</si>
  <si>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</si>
  <si>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</si>
  <si>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</si>
  <si>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</si>
  <si>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</si>
  <si>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</si>
  <si>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</si>
  <si>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</si>
  <si>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</si>
  <si>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</si>
  <si>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</si>
  <si>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</si>
  <si>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</si>
  <si>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</si>
  <si>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</si>
  <si>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</si>
  <si>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</si>
  <si>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</si>
  <si>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</si>
  <si>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</si>
  <si>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</si>
  <si>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</si>
  <si>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</si>
  <si>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</si>
  <si>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</si>
  <si>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</si>
  <si>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</si>
  <si>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</si>
  <si>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</si>
  <si>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</si>
  <si>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</si>
  <si>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</si>
  <si>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</si>
  <si>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</si>
  <si>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</si>
  <si>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</si>
  <si>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</si>
  <si>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</si>
  <si>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</si>
  <si>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</si>
  <si>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</si>
  <si>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</si>
  <si>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</si>
  <si>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</si>
  <si>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</si>
  <si>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</si>
  <si>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</si>
  <si>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</si>
  <si>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</si>
  <si>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</si>
  <si>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</si>
  <si>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</si>
  <si>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</si>
  <si>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</si>
  <si>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</si>
  <si>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</si>
  <si>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</si>
  <si>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</si>
  <si>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</si>
  <si>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</si>
  <si>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</si>
  <si>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</si>
  <si>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</si>
  <si>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</si>
  <si>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</si>
  <si>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</si>
  <si>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</si>
  <si>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</si>
  <si>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</si>
  <si>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</si>
  <si>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</si>
  <si>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</si>
  <si>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</si>
  <si>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</si>
  <si>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</si>
  <si>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</si>
  <si>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</si>
  <si>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</si>
  <si>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</si>
  <si>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</si>
  <si>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</si>
  <si>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</si>
  <si>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</si>
  <si>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</si>
  <si>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</si>
  <si>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</si>
  <si>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</si>
  <si>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</si>
  <si>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</si>
  <si>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</si>
  <si>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</si>
  <si>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</si>
  <si>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</si>
  <si>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</si>
  <si>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</si>
  <si>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</si>
  <si>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</si>
  <si>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</si>
  <si>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</si>
  <si>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</si>
  <si>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</si>
  <si>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</si>
  <si>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</si>
  <si>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</si>
  <si>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</si>
  <si>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</si>
  <si>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</si>
  <si>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</si>
  <si>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</si>
  <si>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</si>
  <si>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</si>
  <si>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</si>
  <si>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</si>
  <si>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</si>
  <si>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</si>
  <si>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</si>
  <si>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</si>
  <si>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</si>
  <si>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</si>
  <si>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</si>
  <si>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</si>
  <si>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</si>
  <si>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</si>
  <si>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</si>
  <si>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</si>
  <si>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</si>
  <si>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</si>
  <si>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</si>
  <si>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</si>
  <si>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</si>
  <si>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</si>
  <si>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</si>
  <si>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</si>
  <si>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</si>
  <si>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</si>
  <si>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</si>
  <si>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</si>
  <si>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</si>
  <si>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</si>
  <si>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</si>
  <si>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</si>
  <si>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</si>
  <si>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</si>
  <si>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</si>
  <si>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</si>
  <si>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</si>
  <si>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</si>
  <si>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</si>
  <si>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</si>
  <si>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</si>
  <si>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</si>
  <si>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</si>
  <si>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</si>
  <si>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</si>
  <si>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</si>
  <si>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</si>
  <si>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</si>
  <si>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</si>
  <si>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</si>
  <si>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</si>
  <si>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</si>
  <si>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</si>
  <si>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</si>
  <si>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</si>
  <si>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</si>
  <si>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</si>
  <si>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</si>
  <si>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</si>
  <si>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</si>
  <si>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</si>
  <si>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</si>
  <si>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</si>
  <si>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</si>
  <si>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</si>
  <si>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</si>
  <si>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</si>
  <si>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</si>
  <si>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</si>
  <si>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</si>
  <si>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</si>
  <si>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</si>
  <si>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</si>
  <si>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</si>
  <si>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</si>
  <si>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</si>
  <si>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</si>
  <si>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</si>
  <si>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</si>
  <si>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</si>
  <si>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</si>
  <si>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</si>
  <si>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</si>
  <si>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</si>
  <si>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</si>
  <si>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</si>
  <si>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</si>
  <si>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</si>
  <si>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</si>
  <si>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</si>
  <si>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</si>
  <si>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</si>
  <si>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</si>
  <si>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</si>
  <si>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</si>
  <si>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</si>
  <si>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</si>
  <si>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</si>
  <si>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</si>
  <si>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</si>
  <si>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</si>
  <si>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</si>
  <si>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</si>
  <si>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</si>
  <si>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</si>
  <si>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</si>
  <si>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</si>
  <si>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</si>
  <si>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</si>
  <si>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</si>
  <si>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</si>
  <si>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</si>
  <si>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</si>
  <si>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</si>
  <si>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</si>
  <si>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</si>
  <si>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</si>
  <si>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</si>
  <si>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</si>
  <si>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</si>
  <si>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</si>
  <si>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</si>
  <si>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</si>
  <si>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</si>
  <si>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</si>
  <si>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</si>
  <si>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</si>
  <si>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</si>
  <si>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</si>
  <si>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</si>
  <si>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</si>
  <si>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</si>
  <si>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</si>
  <si>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</si>
  <si>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</si>
  <si>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</si>
  <si>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</si>
  <si>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</si>
  <si>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</si>
  <si>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</si>
  <si>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</si>
  <si>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</si>
  <si>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</si>
  <si>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</si>
  <si>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</si>
  <si>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</si>
  <si>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</si>
  <si>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</si>
  <si>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</si>
  <si>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</si>
  <si>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</si>
  <si>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</si>
  <si>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</si>
  <si>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</si>
  <si>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</si>
  <si>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</si>
  <si>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</si>
  <si>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</si>
  <si>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</si>
  <si>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</si>
  <si>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</si>
  <si>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</si>
  <si>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</si>
  <si>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</si>
  <si>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</si>
  <si>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</si>
  <si>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</si>
  <si>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</si>
  <si>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</si>
  <si>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</si>
  <si>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</si>
  <si>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</si>
  <si>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</si>
  <si>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</si>
  <si>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</si>
  <si>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</si>
  <si>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</si>
  <si>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</si>
  <si>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</si>
  <si>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</si>
  <si>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</si>
  <si>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</si>
  <si>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</si>
  <si>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</si>
  <si>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</si>
  <si>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</si>
  <si>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</si>
  <si>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</si>
  <si>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</si>
  <si>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</si>
  <si>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</si>
  <si>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</si>
  <si>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</si>
  <si>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</si>
  <si>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</si>
  <si>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</si>
  <si>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</si>
  <si>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</si>
  <si>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</si>
  <si>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</si>
  <si>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</si>
  <si>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</si>
  <si>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</si>
  <si>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</si>
  <si>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</si>
  <si>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</si>
  <si>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</si>
  <si>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</si>
  <si>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</si>
  <si>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</si>
  <si>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</si>
  <si>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</si>
  <si>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</si>
  <si>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</si>
  <si>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</si>
  <si>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</si>
  <si>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</si>
  <si>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</si>
  <si>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</si>
  <si>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</si>
  <si>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</si>
  <si>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</si>
  <si>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</si>
  <si>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</si>
  <si>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</si>
  <si>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</si>
  <si>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</si>
  <si>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</si>
  <si>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</si>
  <si>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</si>
  <si>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</si>
  <si>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</si>
  <si>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</si>
  <si>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</si>
  <si>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</si>
  <si>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</si>
  <si>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</si>
  <si>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</si>
  <si>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</si>
  <si>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</si>
  <si>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</si>
  <si>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</si>
  <si>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</si>
  <si>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</si>
  <si>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</si>
  <si>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</si>
  <si>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</si>
  <si>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</si>
  <si>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</si>
  <si>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</si>
  <si>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</si>
  <si>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</si>
  <si>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</si>
  <si>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</si>
  <si>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</si>
  <si>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</si>
  <si>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</si>
  <si>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</si>
  <si>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</si>
  <si>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</si>
  <si>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</si>
  <si>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</si>
  <si>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</si>
  <si>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</si>
  <si>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</si>
  <si>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</si>
  <si>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</si>
  <si>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</si>
  <si>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</si>
  <si>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</si>
  <si>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</si>
  <si>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</si>
  <si>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</si>
  <si>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</si>
  <si>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</si>
  <si>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</si>
  <si>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</si>
  <si>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</si>
  <si>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</si>
  <si>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</si>
  <si>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</si>
  <si>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</si>
  <si>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</si>
  <si>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</si>
  <si>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</si>
  <si>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</si>
  <si>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</si>
  <si>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</si>
  <si>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</si>
  <si>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</si>
  <si>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</si>
  <si>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</si>
  <si>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</si>
  <si>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</si>
  <si>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</si>
  <si>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</si>
  <si>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</si>
  <si>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</si>
  <si>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</si>
  <si>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</si>
  <si>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</si>
  <si>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</si>
  <si>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</si>
  <si>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</si>
  <si>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</si>
  <si>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</si>
  <si>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</si>
  <si>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</si>
  <si>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</si>
  <si>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</si>
  <si>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</si>
  <si>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</si>
  <si>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</si>
  <si>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</si>
  <si>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</si>
  <si>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</si>
  <si>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</si>
  <si>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</si>
  <si>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</si>
  <si>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</si>
  <si>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</si>
  <si>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</si>
  <si>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</si>
  <si>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</si>
  <si>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</si>
  <si>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</si>
  <si>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</si>
  <si>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</si>
  <si>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</si>
  <si>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</si>
  <si>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</si>
  <si>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</si>
  <si>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</si>
  <si>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</si>
  <si>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</si>
  <si>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</si>
  <si>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</si>
  <si>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</si>
  <si>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</si>
  <si>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</si>
  <si>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</si>
  <si>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</si>
  <si>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</si>
  <si>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</si>
  <si>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</si>
  <si>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</si>
  <si>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</si>
  <si>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</si>
  <si>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</si>
  <si>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</si>
  <si>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</si>
  <si>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</si>
  <si>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</si>
  <si>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</si>
  <si>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</si>
  <si>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</si>
  <si>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</si>
  <si>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</si>
  <si>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</si>
  <si>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</si>
  <si>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</si>
  <si>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</si>
  <si>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</si>
  <si>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</si>
  <si>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</si>
  <si>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</si>
  <si>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</si>
  <si>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</si>
  <si>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</si>
  <si>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</si>
  <si>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</si>
  <si>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</si>
  <si>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</si>
  <si>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</si>
  <si>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</si>
  <si>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</si>
  <si>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</si>
  <si>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</si>
  <si>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</si>
  <si>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</si>
  <si>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</si>
  <si>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</si>
  <si>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</si>
  <si>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</si>
  <si>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</si>
  <si>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</si>
  <si>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</si>
  <si>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</si>
  <si>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</si>
  <si>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</si>
  <si>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</si>
  <si>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</si>
  <si>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</si>
  <si>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</si>
  <si>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</si>
  <si>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</si>
  <si>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</si>
  <si>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</si>
  <si>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</si>
  <si>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</si>
  <si>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</si>
  <si>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</si>
  <si>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</si>
  <si>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</si>
  <si>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</si>
  <si>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</si>
  <si>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</si>
  <si>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</si>
  <si>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</si>
  <si>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</si>
  <si>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</si>
  <si>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</si>
  <si>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</si>
  <si>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</si>
  <si>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</si>
  <si>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</si>
  <si>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</si>
  <si>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</si>
  <si>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</si>
  <si>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</si>
  <si>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</si>
  <si>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</si>
  <si>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</si>
  <si>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</si>
  <si>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</si>
  <si>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</si>
  <si>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</si>
  <si>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</si>
  <si>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</si>
  <si>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</si>
  <si>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</si>
  <si>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</si>
  <si>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</si>
  <si>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</si>
  <si>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</si>
  <si>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</si>
  <si>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</si>
  <si>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</si>
  <si>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</si>
  <si>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</si>
  <si>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</si>
  <si>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</si>
  <si>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</si>
  <si>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</si>
  <si>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</si>
  <si>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</si>
  <si>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</si>
  <si>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</si>
  <si>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</si>
  <si>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</si>
  <si>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</si>
  <si>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</si>
  <si>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</si>
  <si>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</si>
  <si>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</si>
  <si>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</si>
  <si>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</si>
  <si>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</si>
  <si>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</si>
  <si>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</si>
  <si>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</si>
  <si>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</si>
  <si>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</si>
  <si>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</si>
  <si>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</si>
  <si>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</si>
  <si>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</si>
  <si>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</si>
  <si>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</si>
  <si>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</si>
  <si>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</si>
  <si>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</si>
  <si>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</si>
  <si>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</si>
  <si>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</si>
  <si>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</si>
  <si>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</si>
  <si>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</si>
  <si>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</si>
  <si>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</si>
  <si>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</si>
  <si>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</si>
  <si>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</si>
  <si>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</si>
  <si>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</si>
  <si>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</si>
  <si>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</si>
  <si>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</si>
  <si>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</si>
  <si>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</si>
  <si>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</si>
  <si>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</si>
  <si>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</si>
  <si>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</si>
  <si>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</si>
  <si>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</si>
  <si>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</si>
  <si>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</si>
  <si>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</si>
  <si>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</si>
  <si>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</si>
  <si>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</si>
  <si>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</si>
  <si>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</si>
  <si>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</si>
  <si>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</si>
  <si>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</si>
  <si>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</si>
  <si>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</si>
  <si>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</si>
  <si>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</si>
  <si>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</si>
  <si>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</si>
  <si>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</si>
  <si>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</si>
  <si>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</si>
  <si>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</si>
  <si>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</si>
  <si>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</si>
  <si>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</si>
  <si>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</si>
  <si>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</si>
  <si>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</si>
  <si>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</si>
  <si>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</si>
  <si>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</si>
  <si>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</si>
  <si>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</si>
  <si>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</si>
  <si>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</si>
  <si>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</si>
  <si>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</si>
  <si>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</si>
  <si>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</si>
  <si>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</si>
  <si>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</si>
  <si>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</si>
  <si>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</si>
  <si>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</si>
  <si>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</si>
  <si>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</si>
  <si>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</si>
  <si>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</si>
  <si>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</si>
  <si>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</si>
  <si>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</si>
  <si>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</si>
  <si>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</si>
  <si>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</si>
  <si>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</si>
  <si>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</si>
  <si>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</si>
  <si>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</si>
  <si>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</si>
  <si>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</si>
  <si>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</si>
  <si>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</si>
  <si>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</si>
  <si>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</si>
  <si>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</si>
  <si>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</si>
  <si>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</si>
  <si>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</si>
  <si>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</si>
  <si>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</si>
  <si>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</si>
  <si>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</si>
  <si>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</si>
  <si>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</si>
  <si>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</si>
  <si>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</si>
  <si>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</si>
  <si>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</si>
  <si>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</si>
  <si>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</si>
  <si>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</si>
  <si>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</si>
  <si>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</si>
  <si>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</si>
  <si>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</si>
  <si>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</si>
  <si>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</si>
  <si>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</si>
  <si>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</si>
  <si>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</si>
  <si>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</si>
  <si>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</si>
  <si>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</si>
  <si>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</si>
  <si>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</si>
  <si>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</si>
  <si>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</si>
  <si>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</si>
  <si>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</si>
  <si>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</si>
  <si>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</si>
  <si>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</si>
  <si>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</si>
  <si>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</si>
  <si>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</si>
  <si>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</si>
  <si>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</si>
  <si>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</si>
  <si>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</si>
  <si>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</si>
  <si>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</si>
  <si>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</si>
  <si>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</si>
  <si>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</si>
  <si>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</si>
  <si>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</si>
  <si>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</si>
  <si>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</si>
  <si>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</si>
  <si>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</si>
  <si>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</si>
  <si>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</si>
  <si>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</si>
  <si>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</si>
  <si>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</si>
  <si>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</si>
  <si>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</si>
  <si>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</si>
  <si>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</si>
  <si>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</si>
  <si>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</si>
  <si>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</si>
  <si>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</si>
  <si>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</si>
  <si>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</si>
  <si>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</si>
  <si>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</si>
  <si>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</si>
  <si>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</si>
  <si>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</si>
  <si>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</si>
  <si>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</si>
  <si>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</si>
  <si>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</si>
  <si>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</si>
  <si>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</si>
  <si>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</si>
  <si>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</si>
  <si>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</si>
  <si>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</si>
  <si>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</si>
  <si>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</si>
  <si>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</si>
  <si>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</si>
  <si>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</si>
  <si>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</si>
  <si>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</si>
  <si>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</si>
  <si>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</si>
  <si>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</si>
  <si>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</si>
  <si>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</si>
  <si>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</si>
  <si>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</si>
  <si>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</si>
  <si>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</si>
  <si>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</si>
  <si>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</si>
  <si>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</si>
  <si>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</si>
  <si>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</si>
  <si>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</si>
  <si>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</si>
  <si>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</si>
  <si>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</si>
  <si>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</si>
  <si>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</si>
  <si>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</si>
  <si>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</si>
  <si>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</si>
  <si>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</si>
  <si>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</si>
  <si>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</si>
  <si>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</si>
  <si>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</si>
  <si>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</si>
  <si>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</si>
  <si>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</si>
  <si>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</si>
  <si>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</si>
  <si>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</si>
  <si>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</si>
  <si>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</si>
  <si>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</si>
  <si>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</si>
  <si>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</si>
  <si>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</si>
  <si>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</si>
  <si>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</si>
  <si>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</si>
  <si>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</si>
  <si>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</si>
  <si>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</si>
  <si>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</si>
  <si>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</si>
  <si>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</si>
  <si>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</si>
  <si>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</si>
  <si>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</si>
  <si>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</si>
  <si>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</si>
  <si>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</si>
  <si>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</si>
  <si>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</si>
  <si>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</si>
  <si>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</si>
  <si>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</si>
  <si>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</si>
  <si>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</si>
  <si>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</si>
  <si>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</si>
  <si>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</si>
  <si>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</si>
  <si>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</si>
  <si>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</si>
  <si>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</si>
  <si>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</si>
  <si>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</si>
  <si>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</si>
  <si>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</si>
  <si>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</si>
  <si>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</si>
  <si>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</si>
  <si>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</si>
  <si>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</si>
  <si>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</si>
  <si>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</si>
  <si>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</si>
  <si>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</si>
  <si>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</si>
  <si>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</si>
  <si>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</si>
  <si>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</si>
  <si>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</si>
  <si>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</si>
  <si>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</si>
  <si>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</si>
  <si>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</si>
  <si>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</si>
  <si>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</si>
  <si>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</si>
  <si>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</si>
  <si>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</si>
  <si>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</si>
  <si>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</si>
  <si>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</si>
  <si>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</si>
  <si>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</si>
  <si>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</si>
  <si>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</si>
  <si>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</si>
  <si>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</si>
  <si>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</si>
  <si>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</si>
  <si>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</si>
  <si>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</si>
  <si>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</si>
  <si>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</si>
  <si>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</si>
  <si>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</si>
  <si>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</si>
  <si>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</si>
  <si>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</si>
  <si>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</si>
  <si>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</si>
  <si>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</si>
  <si>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</si>
  <si>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</si>
  <si>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</si>
  <si>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</si>
  <si>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</si>
  <si>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</si>
  <si>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</si>
  <si>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</si>
  <si>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</si>
  <si>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</si>
  <si>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</si>
  <si>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</si>
  <si>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</si>
  <si>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</si>
  <si>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</si>
  <si>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</si>
  <si>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</si>
  <si>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</si>
  <si>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</si>
  <si>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</si>
  <si>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</si>
  <si>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</si>
  <si>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</si>
  <si>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</si>
  <si>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</si>
  <si>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</si>
  <si>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</si>
  <si>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</si>
  <si>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</si>
  <si>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</si>
  <si>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</si>
  <si>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</si>
  <si>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</si>
  <si>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</si>
  <si>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</si>
  <si>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</si>
  <si>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</si>
  <si>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</si>
  <si>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</si>
  <si>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</si>
  <si>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</si>
  <si>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</si>
  <si>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</si>
  <si>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</si>
  <si>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</si>
  <si>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</si>
  <si>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</si>
  <si>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</si>
  <si>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</si>
  <si>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</si>
  <si>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</si>
  <si>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</si>
  <si>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</si>
  <si>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</si>
  <si>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</si>
  <si>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</si>
  <si>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</si>
  <si>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</si>
  <si>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</si>
  <si>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</si>
  <si>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</si>
  <si>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</si>
  <si>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</si>
  <si>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</si>
  <si>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</si>
  <si>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</si>
  <si>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</si>
  <si>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</si>
  <si>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</si>
  <si>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</si>
  <si>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</si>
  <si>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</si>
  <si>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</si>
  <si>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</si>
  <si>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</si>
  <si>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</si>
  <si>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</si>
  <si>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</si>
  <si>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</si>
  <si>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</si>
  <si>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</si>
  <si>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</si>
  <si>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</si>
  <si>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</si>
  <si>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</si>
  <si>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</si>
  <si>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</si>
  <si>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</si>
  <si>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</si>
  <si>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</si>
  <si>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</si>
  <si>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</si>
  <si>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</si>
  <si>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</si>
  <si>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</si>
  <si>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</si>
  <si>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</si>
  <si>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</si>
  <si>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</si>
  <si>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</si>
  <si>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</si>
  <si>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</si>
  <si>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</si>
  <si>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</si>
  <si>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</si>
  <si>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</si>
  <si>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</si>
  <si>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</si>
  <si>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</si>
  <si>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</si>
  <si>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</si>
  <si>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</si>
  <si>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</si>
  <si>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</si>
  <si>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</si>
  <si>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</si>
  <si>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</si>
  <si>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</si>
  <si>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</si>
  <si>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</si>
  <si>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</si>
  <si>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</si>
  <si>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</si>
  <si>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</si>
  <si>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</si>
  <si>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</si>
  <si>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</si>
  <si>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</si>
  <si>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</si>
  <si>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</si>
  <si>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</si>
  <si>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</si>
  <si>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</si>
  <si>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</si>
  <si>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</si>
  <si>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</si>
  <si>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</si>
  <si>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</si>
  <si>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</si>
  <si>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</si>
  <si>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</si>
  <si>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</si>
  <si>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</si>
  <si>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</si>
  <si>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</si>
  <si>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</si>
  <si>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</si>
  <si>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</si>
  <si>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</si>
  <si>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</si>
  <si>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</si>
  <si>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</si>
  <si>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</si>
  <si>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</si>
  <si>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</si>
  <si>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</si>
  <si>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</si>
  <si>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</si>
  <si>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</si>
  <si>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</si>
  <si>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</si>
  <si>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</si>
  <si>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</si>
  <si>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</si>
  <si>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</si>
  <si>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</si>
  <si>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</si>
  <si>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</si>
  <si>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</si>
  <si>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</si>
  <si>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</si>
  <si>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</si>
  <si>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</si>
  <si>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</si>
  <si>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</si>
  <si>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</si>
  <si>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</si>
  <si>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</si>
  <si>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</si>
  <si>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</si>
  <si>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</si>
  <si>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</si>
  <si>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</si>
  <si>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</si>
  <si>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</si>
  <si>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</si>
  <si>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</si>
  <si>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</si>
  <si>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</si>
  <si>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</si>
  <si>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</si>
  <si>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</si>
  <si>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</si>
  <si>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</si>
  <si>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</si>
  <si>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</si>
  <si>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</si>
  <si>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</si>
  <si>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</si>
  <si>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</si>
  <si>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</si>
  <si>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</si>
  <si>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</si>
  <si>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</si>
  <si>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</si>
  <si>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</si>
  <si>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</si>
  <si>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</si>
  <si>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</si>
  <si>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</si>
  <si>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</si>
  <si>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</si>
  <si>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</si>
  <si>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</si>
  <si>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</si>
  <si>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</si>
  <si>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</si>
  <si>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</si>
  <si>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</si>
  <si>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</si>
  <si>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</si>
  <si>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</si>
  <si>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</si>
  <si>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</si>
  <si>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</si>
  <si>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</si>
  <si>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</si>
  <si>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</si>
  <si>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</si>
  <si>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</si>
  <si>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</si>
  <si>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</si>
  <si>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</si>
  <si>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</si>
  <si>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</si>
  <si>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</si>
  <si>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</si>
  <si>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</si>
  <si>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</si>
  <si>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</si>
  <si>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</si>
  <si>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</si>
  <si>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</si>
  <si>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</si>
  <si>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</si>
  <si>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</si>
  <si>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</si>
  <si>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</si>
  <si>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</si>
  <si>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</si>
  <si>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</si>
  <si>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</si>
  <si>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</si>
  <si>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</si>
  <si>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</si>
  <si>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</si>
  <si>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</si>
  <si>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</si>
  <si>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</si>
  <si>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</si>
  <si>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</si>
  <si>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</si>
  <si>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</si>
  <si>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</si>
  <si>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</si>
  <si>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</si>
  <si>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</si>
  <si>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</si>
  <si>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</si>
  <si>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</si>
  <si>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</si>
  <si>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</si>
  <si>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</si>
  <si>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</si>
  <si>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</si>
  <si>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</si>
  <si>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</si>
  <si>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</si>
  <si>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</si>
  <si>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</si>
  <si>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</si>
  <si>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</si>
  <si>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</si>
  <si>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</si>
  <si>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</si>
  <si>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</si>
  <si>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</si>
  <si>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</si>
  <si>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</si>
  <si>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</si>
  <si>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</si>
  <si>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</si>
  <si>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</si>
  <si>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</si>
  <si>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</si>
  <si>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</si>
  <si>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</si>
  <si>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</si>
  <si>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</si>
  <si>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</si>
  <si>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</si>
  <si>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</si>
  <si>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</si>
  <si>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</si>
  <si>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</si>
  <si>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</si>
  <si>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</si>
  <si>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</si>
  <si>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</si>
  <si>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</si>
  <si>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</si>
  <si>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</si>
  <si>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</si>
  <si>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</si>
  <si>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</si>
  <si>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</si>
  <si>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</si>
  <si>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</si>
  <si>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</si>
  <si>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</si>
  <si>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</si>
  <si>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</si>
  <si>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</si>
  <si>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</si>
  <si>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</si>
  <si>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</si>
  <si>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</si>
  <si>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</si>
  <si>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</si>
  <si>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</si>
  <si>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</si>
  <si>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</si>
  <si>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</si>
  <si>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</si>
  <si>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</si>
  <si>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</si>
  <si>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</si>
  <si>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</si>
  <si>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</si>
  <si>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</si>
  <si>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</si>
  <si>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</si>
  <si>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</si>
  <si>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</si>
  <si>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</si>
  <si>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</si>
  <si>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</si>
  <si>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</si>
  <si>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</si>
  <si>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</si>
  <si>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</si>
  <si>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</si>
  <si>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</si>
  <si>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</si>
  <si>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</si>
  <si>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</si>
  <si>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</si>
  <si>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</si>
  <si>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</si>
  <si>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</si>
  <si>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</si>
  <si>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</si>
  <si>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</si>
  <si>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</si>
  <si>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</si>
  <si>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</si>
  <si>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</si>
  <si>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</si>
  <si>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</si>
  <si>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</si>
  <si>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</si>
  <si>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</si>
  <si>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</si>
  <si>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</si>
  <si>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</si>
  <si>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</si>
  <si>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</si>
  <si>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</si>
  <si>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</si>
  <si>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</si>
  <si>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</si>
  <si>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</si>
  <si>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</si>
  <si>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</si>
  <si>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</si>
  <si>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</si>
  <si>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</si>
  <si>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</si>
  <si>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</si>
  <si>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</si>
  <si>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</si>
  <si>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</si>
  <si>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</si>
  <si>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</si>
  <si>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</si>
  <si>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</si>
  <si>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</si>
  <si>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</si>
  <si>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</si>
  <si>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</si>
  <si>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</si>
  <si>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</si>
  <si>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</si>
  <si>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</si>
  <si>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</si>
  <si>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</si>
  <si>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</si>
  <si>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</si>
  <si>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</si>
  <si>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</si>
  <si>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</si>
  <si>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</si>
  <si>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</si>
  <si>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</si>
  <si>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</si>
  <si>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</si>
  <si>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</si>
  <si>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</si>
  <si>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</si>
  <si>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</si>
  <si>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</si>
  <si>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</si>
  <si>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</si>
  <si>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</si>
  <si>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</si>
  <si>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</si>
  <si>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</si>
  <si>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</si>
  <si>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</si>
  <si>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</si>
  <si>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</si>
  <si>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</si>
  <si>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</si>
  <si>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</si>
  <si>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</si>
  <si>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</si>
  <si>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</si>
  <si>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</si>
  <si>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</si>
  <si>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</si>
  <si>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</si>
  <si>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</si>
  <si>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</si>
  <si>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</si>
  <si>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</si>
  <si>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</si>
  <si>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</si>
  <si>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</si>
  <si>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</si>
  <si>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</si>
  <si>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</si>
  <si>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</si>
  <si>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</si>
  <si>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</si>
  <si>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</si>
  <si>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</si>
  <si>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</si>
  <si>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</si>
  <si>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</si>
  <si>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</si>
  <si>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</si>
  <si>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</si>
  <si>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</si>
  <si>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</si>
  <si>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</si>
  <si>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</si>
  <si>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</si>
  <si>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</si>
  <si>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</si>
  <si>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</si>
  <si>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</si>
  <si>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</si>
  <si>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</si>
  <si>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</si>
  <si>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</si>
  <si>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</si>
  <si>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</si>
  <si>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</si>
  <si>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</si>
  <si>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</si>
  <si>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</si>
  <si>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</si>
  <si>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</si>
  <si>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</si>
  <si>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</si>
  <si>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</si>
  <si>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</si>
  <si>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</si>
  <si>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</si>
  <si>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</si>
  <si>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</si>
  <si>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</si>
  <si>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</si>
  <si>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</si>
  <si>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</si>
  <si>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</si>
  <si>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</si>
  <si>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</si>
  <si>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</si>
  <si>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</si>
  <si>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</si>
  <si>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</si>
  <si>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</si>
  <si>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</si>
  <si>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</si>
  <si>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</si>
  <si>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</si>
  <si>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</si>
  <si>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</si>
  <si>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</si>
  <si>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</si>
  <si>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</si>
  <si>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</si>
  <si>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</si>
  <si>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</si>
  <si>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</si>
  <si>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</si>
  <si>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</si>
  <si>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</si>
  <si>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</si>
  <si>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</si>
  <si>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</si>
  <si>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</si>
  <si>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</si>
  <si>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</si>
  <si>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</si>
  <si>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</si>
  <si>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</si>
  <si>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</si>
  <si>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</si>
  <si>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</si>
  <si>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</si>
  <si>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</si>
  <si>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</si>
  <si>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</si>
  <si>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</si>
  <si>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</si>
  <si>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</si>
  <si>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</si>
  <si>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</si>
  <si>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</si>
  <si>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</si>
  <si>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</si>
  <si>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</si>
  <si>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</si>
  <si>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</si>
  <si>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</si>
  <si>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</si>
  <si>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</si>
  <si>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</si>
  <si>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</si>
  <si>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</si>
  <si>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</si>
  <si>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</si>
  <si>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</si>
  <si>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</si>
  <si>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</si>
  <si>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</si>
  <si>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</si>
  <si>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</si>
  <si>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</si>
  <si>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</si>
  <si>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</si>
  <si>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</si>
  <si>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</si>
  <si>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</si>
  <si>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</si>
  <si>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</si>
  <si>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</si>
  <si>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</si>
  <si>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</si>
  <si>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</si>
  <si>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</si>
  <si>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</si>
  <si>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</si>
  <si>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</si>
  <si>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</si>
  <si>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</si>
  <si>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</si>
  <si>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</si>
  <si>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</si>
  <si>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</si>
  <si>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</si>
  <si>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</si>
  <si>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</si>
  <si>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</si>
  <si>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</si>
  <si>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</si>
  <si>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</si>
  <si>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</si>
  <si>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</si>
  <si>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</si>
  <si>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</si>
  <si>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</si>
  <si>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</si>
  <si>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</si>
  <si>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</si>
  <si>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</si>
  <si>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</si>
  <si>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</si>
  <si>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</si>
  <si>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</si>
  <si>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</si>
  <si>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</si>
  <si>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</si>
  <si>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</si>
  <si>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</si>
  <si>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</si>
  <si>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</si>
  <si>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</si>
  <si>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</si>
  <si>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</si>
  <si>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</si>
  <si>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</si>
  <si>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</si>
  <si>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</si>
  <si>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</si>
  <si>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</si>
  <si>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</si>
  <si>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</si>
  <si>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</si>
  <si>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</si>
  <si>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</si>
  <si>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</si>
  <si>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</si>
  <si>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</si>
  <si>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</si>
  <si>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</si>
  <si>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</si>
  <si>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</si>
  <si>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</si>
  <si>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</si>
  <si>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</si>
  <si>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</si>
  <si>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</si>
  <si>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</si>
  <si>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</si>
  <si>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</si>
  <si>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</si>
  <si>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</si>
  <si>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</si>
  <si>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</si>
  <si>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</si>
  <si>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</si>
  <si>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</si>
  <si>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</si>
  <si>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</si>
  <si>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</si>
  <si>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</si>
  <si>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</si>
  <si>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</si>
  <si>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</si>
  <si>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</si>
  <si>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</si>
  <si>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</si>
  <si>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</si>
  <si>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</si>
  <si>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</si>
  <si>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</si>
  <si>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</si>
  <si>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</si>
  <si>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</si>
  <si>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</si>
  <si>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</si>
  <si>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</si>
  <si>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</si>
  <si>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</si>
  <si>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</si>
  <si>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</si>
  <si>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</si>
  <si>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</si>
  <si>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</si>
  <si>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</si>
  <si>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</si>
  <si>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</si>
  <si>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</si>
  <si>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</si>
  <si>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</si>
  <si>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</si>
  <si>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</si>
  <si>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</si>
  <si>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</si>
  <si>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</si>
  <si>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</si>
  <si>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</si>
  <si>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</si>
  <si>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</si>
  <si>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</si>
  <si>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</si>
  <si>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</si>
  <si>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</si>
  <si>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</si>
  <si>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</si>
  <si>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</si>
  <si>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</si>
  <si>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</si>
  <si>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</si>
  <si>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</si>
  <si>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</si>
  <si>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</si>
  <si>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</si>
  <si>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</si>
  <si>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</si>
  <si>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</si>
  <si>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</si>
  <si>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</si>
  <si>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</si>
  <si>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</si>
  <si>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</si>
  <si>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</si>
  <si>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</si>
  <si>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</si>
  <si>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</si>
  <si>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</si>
  <si>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</si>
  <si>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</si>
  <si>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</si>
  <si>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</si>
  <si>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</si>
  <si>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</si>
  <si>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</si>
  <si>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</si>
  <si>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</si>
  <si>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</si>
  <si>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</si>
  <si>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</si>
  <si>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</si>
  <si>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</si>
  <si>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</si>
  <si>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</si>
  <si>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</si>
  <si>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</si>
  <si>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</si>
  <si>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</si>
  <si>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</si>
  <si>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</si>
  <si>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</si>
  <si>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</si>
  <si>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</si>
  <si>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</si>
  <si>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</si>
  <si>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</si>
  <si>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</si>
  <si>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</si>
  <si>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</si>
  <si>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</si>
  <si>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</si>
  <si>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</si>
  <si>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</si>
  <si>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</si>
  <si>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</si>
  <si>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</si>
  <si>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</si>
  <si>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</si>
  <si>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</si>
  <si>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</si>
  <si>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</si>
  <si>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</si>
  <si>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</si>
  <si>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</si>
  <si>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</si>
  <si>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</si>
  <si>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</si>
  <si>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</si>
  <si>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</si>
  <si>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</si>
  <si>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</si>
  <si>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</si>
  <si>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</si>
  <si>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</si>
  <si>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</si>
  <si>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</si>
  <si>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</si>
  <si>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</si>
  <si>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</si>
  <si>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</si>
  <si>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</si>
  <si>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</si>
  <si>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</si>
  <si>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</si>
  <si>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</si>
  <si>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</si>
  <si>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</si>
  <si>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</si>
  <si>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</si>
  <si>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</si>
  <si>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</si>
  <si>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</si>
  <si>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</si>
  <si>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</si>
  <si>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</si>
  <si>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</si>
  <si>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</si>
  <si>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</si>
  <si>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</si>
  <si>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</si>
  <si>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</si>
  <si>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</si>
  <si>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</si>
  <si>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</si>
  <si>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</si>
  <si>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</si>
  <si>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</si>
  <si>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</si>
  <si>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</si>
  <si>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</si>
  <si>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</si>
  <si>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</si>
  <si>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</si>
  <si>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</si>
  <si>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</si>
  <si>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</si>
  <si>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</si>
  <si>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</si>
  <si>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</si>
  <si>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</si>
  <si>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</si>
  <si>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</si>
  <si>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</si>
  <si>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</si>
  <si>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</si>
  <si>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</si>
  <si>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</si>
  <si>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</si>
  <si>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</si>
  <si>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</si>
  <si>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</si>
  <si>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</si>
  <si>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</si>
  <si>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</si>
  <si>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</si>
  <si>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</si>
  <si>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</si>
  <si>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</si>
  <si>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</si>
  <si>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</si>
  <si>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</si>
  <si>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</si>
  <si>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</si>
  <si>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</si>
  <si>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</si>
  <si>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</si>
  <si>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</si>
  <si>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</si>
  <si>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</si>
  <si>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</si>
  <si>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</si>
  <si>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</si>
  <si>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</si>
  <si>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</si>
  <si>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</si>
  <si>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</si>
  <si>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</si>
  <si>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</si>
  <si>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</si>
  <si>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</si>
  <si>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</si>
  <si>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</si>
  <si>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</si>
  <si>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</si>
  <si>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</si>
  <si>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</si>
  <si>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</si>
  <si>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</si>
  <si>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</si>
  <si>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</si>
  <si>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</si>
  <si>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</si>
  <si>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</si>
  <si>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</si>
  <si>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</si>
  <si>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</si>
  <si>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</si>
  <si>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</si>
  <si>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</si>
  <si>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</si>
  <si>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</si>
  <si>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</si>
  <si>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</si>
  <si>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</si>
  <si>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</si>
  <si>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</si>
  <si>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</si>
  <si>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</si>
  <si>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</si>
  <si>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</si>
  <si>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</si>
  <si>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</si>
  <si>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</si>
  <si>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</si>
  <si>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</si>
  <si>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</si>
  <si>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</si>
  <si>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</si>
  <si>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</si>
  <si>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</si>
  <si>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</si>
  <si>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</si>
  <si>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</si>
  <si>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</si>
  <si>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</si>
  <si>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</si>
  <si>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</si>
  <si>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</si>
  <si>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</si>
  <si>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</si>
  <si>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</si>
  <si>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</si>
  <si>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</si>
  <si>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</si>
  <si>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</si>
  <si>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</si>
  <si>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</si>
  <si>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</si>
  <si>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</si>
  <si>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</si>
  <si>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</si>
  <si>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</si>
  <si>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</si>
  <si>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</si>
  <si>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</si>
  <si>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</si>
  <si>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</si>
  <si>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</si>
  <si>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</si>
  <si>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</si>
  <si>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</si>
  <si>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</si>
  <si>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</si>
  <si>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</si>
  <si>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</si>
  <si>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</si>
  <si>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</si>
  <si>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</si>
  <si>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</si>
  <si>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</si>
  <si>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</si>
  <si>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</si>
  <si>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</si>
  <si>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</si>
  <si>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</si>
  <si>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</si>
  <si>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</si>
  <si>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</si>
  <si>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</si>
  <si>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</si>
  <si>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</si>
  <si>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</si>
  <si>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</si>
  <si>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</si>
  <si>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</si>
  <si>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</si>
  <si>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</si>
  <si>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</si>
  <si>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</si>
  <si>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</si>
  <si>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</si>
  <si>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</si>
  <si>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</si>
  <si>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</si>
  <si>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</si>
  <si>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</si>
  <si>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</si>
  <si>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</si>
  <si>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</si>
  <si>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</si>
  <si>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</si>
  <si>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</si>
  <si>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</si>
  <si>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</si>
  <si>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</si>
  <si>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</si>
  <si>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</si>
  <si>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</si>
  <si>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</si>
  <si>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</si>
  <si>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</si>
  <si>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</si>
  <si>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</si>
  <si>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</si>
  <si>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</si>
  <si>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</si>
  <si>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</si>
  <si>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</si>
  <si>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</si>
  <si>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</si>
  <si>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</si>
  <si>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</si>
  <si>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</si>
  <si>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</si>
  <si>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</si>
  <si>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</si>
  <si>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</si>
  <si>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</si>
  <si>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</si>
  <si>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</si>
  <si>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</si>
  <si>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</si>
  <si>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</si>
  <si>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</si>
  <si>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</si>
  <si>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</si>
  <si>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</si>
  <si>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</si>
  <si>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</si>
  <si>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</si>
  <si>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</si>
  <si>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</si>
  <si>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</si>
  <si>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</si>
  <si>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</si>
  <si>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</si>
  <si>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</si>
  <si>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</si>
  <si>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</si>
  <si>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</si>
  <si>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</si>
  <si>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</si>
  <si>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</si>
  <si>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</si>
  <si>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</si>
  <si>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</si>
  <si>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</si>
  <si>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</si>
  <si>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</si>
  <si>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</si>
  <si>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</si>
  <si>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</si>
  <si>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</si>
  <si>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</si>
  <si>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</si>
  <si>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</si>
  <si>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</si>
  <si>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</si>
  <si>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</si>
  <si>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</si>
  <si>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</si>
  <si>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</si>
  <si>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</si>
  <si>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</si>
  <si>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</si>
  <si>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</si>
  <si>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</si>
  <si>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</si>
  <si>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</si>
  <si>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</si>
  <si>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</si>
  <si>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</si>
  <si>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</si>
  <si>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</si>
  <si>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</si>
  <si>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</si>
  <si>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</si>
  <si>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</si>
  <si>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</si>
  <si>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</si>
  <si>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</si>
  <si>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</si>
  <si>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</si>
  <si>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</si>
  <si>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</si>
  <si>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</si>
  <si>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</si>
  <si>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</si>
  <si>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</si>
  <si>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</si>
  <si>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</si>
  <si>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</si>
  <si>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</si>
  <si>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</si>
  <si>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</si>
  <si>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</si>
  <si>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</si>
  <si>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</si>
  <si>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</si>
  <si>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</si>
  <si>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</si>
  <si>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</si>
  <si>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</si>
  <si>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</si>
  <si>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</si>
  <si>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</si>
  <si>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</si>
  <si>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</si>
  <si>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</si>
  <si>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</si>
  <si>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</si>
  <si>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</si>
  <si>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</si>
  <si>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</si>
  <si>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</si>
  <si>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</si>
  <si>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</si>
  <si>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</si>
  <si>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</si>
  <si>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</si>
  <si>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</si>
  <si>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</si>
  <si>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</si>
  <si>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</si>
  <si>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</si>
  <si>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</si>
  <si>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</si>
  <si>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</si>
  <si>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</si>
  <si>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</si>
  <si>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</si>
  <si>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</si>
  <si>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</si>
  <si>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</si>
  <si>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</si>
  <si>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</si>
  <si>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</si>
  <si>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</si>
  <si>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</si>
  <si>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</si>
  <si>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</si>
  <si>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</si>
  <si>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</si>
  <si>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</si>
  <si>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</si>
  <si>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</si>
  <si>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</si>
  <si>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</si>
  <si>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</si>
  <si>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</si>
  <si>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</si>
  <si>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</si>
  <si>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</si>
  <si>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</si>
  <si>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</si>
  <si>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</si>
  <si>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</si>
  <si>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</si>
  <si>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</si>
  <si>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</si>
  <si>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</si>
  <si>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</si>
  <si>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</si>
  <si>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</si>
  <si>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</si>
  <si>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</si>
  <si>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</si>
  <si>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</si>
  <si>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</si>
  <si>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</si>
  <si>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</si>
  <si>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</si>
  <si>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</si>
  <si>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</si>
  <si>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</si>
  <si>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</si>
  <si>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</si>
  <si>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</si>
  <si>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</si>
  <si>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</si>
  <si>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</si>
  <si>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</si>
  <si>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</si>
  <si>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</si>
  <si>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</si>
  <si>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</si>
  <si>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</si>
  <si>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</si>
  <si>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</si>
  <si>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</si>
  <si>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</si>
  <si>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</si>
  <si>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</si>
  <si>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</si>
  <si>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</si>
  <si>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</si>
  <si>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</si>
  <si>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</si>
  <si>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</si>
  <si>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</si>
  <si>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</si>
  <si>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</si>
  <si>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</si>
  <si>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</si>
  <si>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</si>
  <si>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</si>
  <si>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</si>
  <si>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</si>
  <si>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</si>
  <si>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</si>
  <si>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</si>
  <si>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</si>
  <si>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</si>
  <si>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</si>
  <si>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</si>
  <si>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</si>
  <si>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</si>
  <si>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</si>
  <si>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</si>
  <si>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</si>
  <si>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</si>
  <si>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</si>
  <si>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</si>
  <si>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</si>
  <si>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</si>
  <si>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</si>
  <si>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</si>
  <si>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</si>
  <si>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</si>
  <si>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</si>
  <si>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</si>
  <si>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</si>
  <si>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</si>
  <si>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</si>
  <si>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</si>
  <si>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</si>
  <si>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</si>
  <si>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</si>
  <si>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</si>
  <si>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</si>
  <si>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</si>
  <si>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</si>
  <si>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</si>
  <si>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</si>
  <si>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</si>
  <si>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</si>
  <si>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</si>
  <si>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</si>
  <si>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</si>
  <si>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</si>
  <si>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</si>
  <si>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</si>
  <si>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</si>
  <si>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</si>
  <si>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</si>
  <si>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</si>
  <si>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</si>
  <si>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</si>
  <si>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</si>
  <si>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</si>
  <si>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</si>
  <si>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</si>
  <si>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</si>
  <si>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</si>
  <si>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</si>
  <si>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</si>
  <si>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</si>
  <si>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</si>
  <si>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</si>
  <si>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</si>
  <si>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</si>
  <si>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</si>
  <si>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</si>
  <si>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</si>
  <si>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</si>
  <si>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</si>
  <si>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</si>
  <si>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</si>
  <si>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</si>
  <si>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</si>
  <si>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</si>
  <si>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</si>
  <si>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</si>
  <si>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</si>
  <si>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</si>
  <si>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</si>
  <si>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</si>
  <si>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</si>
  <si>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</si>
  <si>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</si>
  <si>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</si>
  <si>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</si>
  <si>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</si>
  <si>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</si>
  <si>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</si>
  <si>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</si>
  <si>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</si>
  <si>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</si>
  <si>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</si>
  <si>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</si>
  <si>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</si>
  <si>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</si>
  <si>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</si>
  <si>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</si>
  <si>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</si>
  <si>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</si>
  <si>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</si>
  <si>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</si>
  <si>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</si>
  <si>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</si>
  <si>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</si>
  <si>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</si>
  <si>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</si>
  <si>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</si>
  <si>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</si>
  <si>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</si>
  <si>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</si>
  <si>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</si>
  <si>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</si>
  <si>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</si>
  <si>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</si>
  <si>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</si>
  <si>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</si>
  <si>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</si>
  <si>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</si>
  <si>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</si>
  <si>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</si>
  <si>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</si>
  <si>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</si>
  <si>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</si>
  <si>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</si>
  <si>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</si>
  <si>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</si>
  <si>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</si>
  <si>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</si>
  <si>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</si>
  <si>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</si>
  <si>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</si>
  <si>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</si>
  <si>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</si>
  <si>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</si>
  <si>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</si>
  <si>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</si>
  <si>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</si>
  <si>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</si>
  <si>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</si>
  <si>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</si>
  <si>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</si>
  <si>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</si>
  <si>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</si>
  <si>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</si>
  <si>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</si>
  <si>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</si>
  <si>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</si>
  <si>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</si>
  <si>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</si>
  <si>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</si>
  <si>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</si>
  <si>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</si>
  <si>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</si>
  <si>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</si>
  <si>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</si>
  <si>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</si>
  <si>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</si>
  <si>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</si>
  <si>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</si>
  <si>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</si>
  <si>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</si>
  <si>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</si>
  <si>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</si>
  <si>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</si>
  <si>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</si>
  <si>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</si>
  <si>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</si>
  <si>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</si>
  <si>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</si>
  <si>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</si>
  <si>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</si>
  <si>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</si>
  <si>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</si>
  <si>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</si>
  <si>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</si>
  <si>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</si>
  <si>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</si>
  <si>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</si>
  <si>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</si>
  <si>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</si>
  <si>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</si>
  <si>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</si>
  <si>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</si>
  <si>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</si>
  <si>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</si>
  <si>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</si>
  <si>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</si>
  <si>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</si>
  <si>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</si>
  <si>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</si>
  <si>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</si>
  <si>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</si>
  <si>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</si>
  <si>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</si>
  <si>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</si>
  <si>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</si>
  <si>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</si>
  <si>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</si>
  <si>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</si>
  <si>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</si>
  <si>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</si>
  <si>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</si>
  <si>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</si>
  <si>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</si>
  <si>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</si>
  <si>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</si>
  <si>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</si>
  <si>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</si>
  <si>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</si>
  <si>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</si>
  <si>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</si>
  <si>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</si>
  <si>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</si>
  <si>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</si>
  <si>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</si>
  <si>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</si>
  <si>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</si>
  <si>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</si>
  <si>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</si>
  <si>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</si>
  <si>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</si>
  <si>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</si>
  <si>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</si>
  <si>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</si>
  <si>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</si>
  <si>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</si>
  <si>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</si>
  <si>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</si>
  <si>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</si>
  <si>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</si>
  <si>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</si>
  <si>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</si>
  <si>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</si>
  <si>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</si>
  <si>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</si>
  <si>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</si>
  <si>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</si>
  <si>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</si>
  <si>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</si>
  <si>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</si>
  <si>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</si>
  <si>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</si>
  <si>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</si>
  <si>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</si>
  <si>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</si>
  <si>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</si>
  <si>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</si>
  <si>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</si>
  <si>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</si>
  <si>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</si>
  <si>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</si>
  <si>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</si>
  <si>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</si>
  <si>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</si>
  <si>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</si>
  <si>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</si>
  <si>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</si>
  <si>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</si>
  <si>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</si>
  <si>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</si>
  <si>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</si>
  <si>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</si>
  <si>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</si>
  <si>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</si>
  <si>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</si>
  <si>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</si>
  <si>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</si>
  <si>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</si>
  <si>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</si>
  <si>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</si>
  <si>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</si>
  <si>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</si>
  <si>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</si>
  <si>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</si>
  <si>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</si>
  <si>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</si>
  <si>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</si>
  <si>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</si>
  <si>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</si>
  <si>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</si>
  <si>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</si>
  <si>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</si>
  <si>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</si>
  <si>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</si>
  <si>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</si>
  <si>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</si>
  <si>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</si>
  <si>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</si>
  <si>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</si>
  <si>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</si>
  <si>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</si>
  <si>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</si>
  <si>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</si>
  <si>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</si>
  <si>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</si>
  <si>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</si>
  <si>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</si>
  <si>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</si>
  <si>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</si>
  <si>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</si>
  <si>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</si>
  <si>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</si>
  <si>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</si>
  <si>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</si>
  <si>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</si>
  <si>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</si>
  <si>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</si>
  <si>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</si>
  <si>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</si>
  <si>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</si>
  <si>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</si>
  <si>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</si>
  <si>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</si>
  <si>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</si>
  <si>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</si>
  <si>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</si>
  <si>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</si>
  <si>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</si>
  <si>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</si>
  <si>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</si>
  <si>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</si>
  <si>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</si>
  <si>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</si>
  <si>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</si>
  <si>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</si>
  <si>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</si>
  <si>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</si>
  <si>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</si>
  <si>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</si>
  <si>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</si>
  <si>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</si>
  <si>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</si>
  <si>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</si>
  <si>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</si>
  <si>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</si>
  <si>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</si>
  <si>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</si>
  <si>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</si>
  <si>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</si>
  <si>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</si>
  <si>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</si>
  <si>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</si>
  <si>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</si>
  <si>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</si>
  <si>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</si>
  <si>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</si>
  <si>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</si>
  <si>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</si>
  <si>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</si>
  <si>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</si>
  <si>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</si>
  <si>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</si>
  <si>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</si>
  <si>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</si>
  <si>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</si>
  <si>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</si>
  <si>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</si>
  <si>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</si>
  <si>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</si>
  <si>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</si>
  <si>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</si>
  <si>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</si>
  <si>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</si>
  <si>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</si>
  <si>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</si>
  <si>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</si>
  <si>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</si>
  <si>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</si>
  <si>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</si>
  <si>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</si>
  <si>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</si>
  <si>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</si>
  <si>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</si>
  <si>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</si>
  <si>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</si>
  <si>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</si>
  <si>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</si>
  <si>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</si>
  <si>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</si>
  <si>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</si>
  <si>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</si>
  <si>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</si>
  <si>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</si>
  <si>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</si>
  <si>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</si>
  <si>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</si>
  <si>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</si>
  <si>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</si>
  <si>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</si>
  <si>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</si>
  <si>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</si>
  <si>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</si>
  <si>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</si>
  <si>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</si>
  <si>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</si>
  <si>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</si>
  <si>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</si>
  <si>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</si>
  <si>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</si>
  <si>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</si>
  <si>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</si>
  <si>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</si>
  <si>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</si>
  <si>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</si>
  <si>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</si>
  <si>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</si>
  <si>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</si>
  <si>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</si>
  <si>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</si>
  <si>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</si>
  <si>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</si>
  <si>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</si>
  <si>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</si>
  <si>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</si>
  <si>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</si>
  <si>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</si>
  <si>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</si>
  <si>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</si>
  <si>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</si>
  <si>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</si>
  <si>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</si>
  <si>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</si>
  <si>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</si>
  <si>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</si>
  <si>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</si>
  <si>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</si>
  <si>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</si>
  <si>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</si>
  <si>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</si>
  <si>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</si>
  <si>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</si>
  <si>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</si>
  <si>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</si>
  <si>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</si>
  <si>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</si>
  <si>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</si>
  <si>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</si>
  <si>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</si>
  <si>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</si>
  <si>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</si>
  <si>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</si>
  <si>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</si>
  <si>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</si>
  <si>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</si>
  <si>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</si>
  <si>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</si>
  <si>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</si>
  <si>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</si>
  <si>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</si>
  <si>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</si>
  <si>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</si>
  <si>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</si>
  <si>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</si>
  <si>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</si>
  <si>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</si>
  <si>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</si>
  <si>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</si>
  <si>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</si>
  <si>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</si>
  <si>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</si>
  <si>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</si>
  <si>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</si>
  <si>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</si>
  <si>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</si>
  <si>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</si>
  <si>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</si>
  <si>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</si>
  <si>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</si>
  <si>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</si>
  <si>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</si>
  <si>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</si>
  <si>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</si>
  <si>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</si>
  <si>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</si>
  <si>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</si>
  <si>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</si>
  <si>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</si>
  <si>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</si>
  <si>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</si>
  <si>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</si>
  <si>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</si>
  <si>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</si>
  <si>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</si>
  <si>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</si>
  <si>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</si>
  <si>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</si>
  <si>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</si>
  <si>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</si>
  <si>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</si>
  <si>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</si>
  <si>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</si>
  <si>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</si>
  <si>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</si>
  <si>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</si>
  <si>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</si>
  <si>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</si>
  <si>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</si>
  <si>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</si>
  <si>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</si>
  <si>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</si>
  <si>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</si>
  <si>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</si>
  <si>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</si>
  <si>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</si>
  <si>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</si>
  <si>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</si>
  <si>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</si>
  <si>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</si>
  <si>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</si>
  <si>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</si>
  <si>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</si>
  <si>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</si>
  <si>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</si>
  <si>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</si>
  <si>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</si>
  <si>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</si>
  <si>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</si>
  <si>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</si>
  <si>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</si>
  <si>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</si>
  <si>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</si>
  <si>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</si>
  <si>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</si>
  <si>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</si>
  <si>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</si>
  <si>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</si>
  <si>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</si>
  <si>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</si>
  <si>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</si>
  <si>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</si>
  <si>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</si>
  <si>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</si>
  <si>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</si>
  <si>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</si>
  <si>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</si>
  <si>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</si>
  <si>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</si>
  <si>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</si>
  <si>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</si>
  <si>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</si>
  <si>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</si>
  <si>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</si>
  <si>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</si>
  <si>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</si>
  <si>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</si>
  <si>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</si>
  <si>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</si>
  <si>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</si>
  <si>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</si>
  <si>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</si>
  <si>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</si>
  <si>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</si>
  <si>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</si>
  <si>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</si>
  <si>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</si>
  <si>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</si>
  <si>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</si>
  <si>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</si>
  <si>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</si>
  <si>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</si>
  <si>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</si>
  <si>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</si>
  <si>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</si>
  <si>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</si>
  <si>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</si>
  <si>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</si>
  <si>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</si>
  <si>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</si>
  <si>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</si>
  <si>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</si>
  <si>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</si>
  <si>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</si>
  <si>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</si>
  <si>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</si>
  <si>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</si>
  <si>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</si>
  <si>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</si>
  <si>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</si>
  <si>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</si>
  <si>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</si>
  <si>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</si>
  <si>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</si>
  <si>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</si>
  <si>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</si>
  <si>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</si>
  <si>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</si>
  <si>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</si>
  <si>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</si>
  <si>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</si>
  <si>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</si>
  <si>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</si>
  <si>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</si>
  <si>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</si>
  <si>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</si>
  <si>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</si>
  <si>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</si>
  <si>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</si>
  <si>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</si>
  <si>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</si>
  <si>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</si>
  <si>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</si>
  <si>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</si>
  <si>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</si>
  <si>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</si>
  <si>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</si>
  <si>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</si>
  <si>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</si>
  <si>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</si>
  <si>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</si>
  <si>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</si>
  <si>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</si>
  <si>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</si>
  <si>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</si>
  <si>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</si>
  <si>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</si>
  <si>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</si>
  <si>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</si>
  <si>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</si>
  <si>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</si>
  <si>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</si>
  <si>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</si>
  <si>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</si>
  <si>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</si>
  <si>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</si>
  <si>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</si>
  <si>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</si>
  <si>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</si>
  <si>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</si>
  <si>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</si>
  <si>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</si>
  <si>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</si>
  <si>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</si>
  <si>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</si>
  <si>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</si>
  <si>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</si>
  <si>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</si>
  <si>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</si>
  <si>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</si>
  <si>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</si>
  <si>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</si>
  <si>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</si>
  <si>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</si>
  <si>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</si>
  <si>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</si>
  <si>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</si>
  <si>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</si>
  <si>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</si>
  <si>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</si>
  <si>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</si>
  <si>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</si>
  <si>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</si>
  <si>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</si>
  <si>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</si>
  <si>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</si>
  <si>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</si>
  <si>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</si>
  <si>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</si>
  <si>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</si>
  <si>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</si>
  <si>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</si>
  <si>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</si>
  <si>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</si>
  <si>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</si>
  <si>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</si>
  <si>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</si>
  <si>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</si>
  <si>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</si>
  <si>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</si>
  <si>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</si>
  <si>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</si>
  <si>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</si>
  <si>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</si>
  <si>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</si>
  <si>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</si>
  <si>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</si>
  <si>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</si>
  <si>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</si>
  <si>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</si>
  <si>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</si>
  <si>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</si>
  <si>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</si>
  <si>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</si>
  <si>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</si>
  <si>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</si>
  <si>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</si>
  <si>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</si>
  <si>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</si>
  <si>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</si>
  <si>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</si>
  <si>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</si>
  <si>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</si>
  <si>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</si>
  <si>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</si>
  <si>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</si>
  <si>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</si>
  <si>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</si>
  <si>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</si>
  <si>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</si>
  <si>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</si>
  <si>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</si>
  <si>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</si>
  <si>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</si>
  <si>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</si>
  <si>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</si>
  <si>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</si>
  <si>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</si>
  <si>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</si>
  <si>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</si>
  <si>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</si>
  <si>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</si>
  <si>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</si>
  <si>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</si>
  <si>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</si>
  <si>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</si>
  <si>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</si>
  <si>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</si>
  <si>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</si>
  <si>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</si>
  <si>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</si>
  <si>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</si>
  <si>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</si>
  <si>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</si>
  <si>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</si>
  <si>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</si>
  <si>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</si>
  <si>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</si>
  <si>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</si>
  <si>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</si>
  <si>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</si>
  <si>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</si>
  <si>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</si>
  <si>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</si>
  <si>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</si>
  <si>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</si>
  <si>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</si>
  <si>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</si>
  <si>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</si>
  <si>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</si>
  <si>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</si>
  <si>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</si>
  <si>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</si>
  <si>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</si>
  <si>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</si>
  <si>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</si>
  <si>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</si>
  <si>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</si>
  <si>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</si>
  <si>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</si>
  <si>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</si>
  <si>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</si>
  <si>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</si>
  <si>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</si>
  <si>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</si>
  <si>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</si>
  <si>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</si>
  <si>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</si>
  <si>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</si>
  <si>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</si>
  <si>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</si>
  <si>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</si>
  <si>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</si>
  <si>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</si>
  <si>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</si>
  <si>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</si>
  <si>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</si>
  <si>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</si>
  <si>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</si>
  <si>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</si>
  <si>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</si>
  <si>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</si>
  <si>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</si>
  <si>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</si>
  <si>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</si>
  <si>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</si>
  <si>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</si>
  <si>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</si>
  <si>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</si>
  <si>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</si>
  <si>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</si>
  <si>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</si>
  <si>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</si>
  <si>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</si>
  <si>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</si>
  <si>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</si>
  <si>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</si>
  <si>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</si>
  <si>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</si>
  <si>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</si>
  <si>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</si>
  <si>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</si>
  <si>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</si>
  <si>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</si>
  <si>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</si>
  <si>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</si>
  <si>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</si>
  <si>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</si>
  <si>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</si>
  <si>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</si>
  <si>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</si>
  <si>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</si>
  <si>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</si>
  <si>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</si>
  <si>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</si>
  <si>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</si>
  <si>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</si>
  <si>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</si>
  <si>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</si>
  <si>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</si>
  <si>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</si>
  <si>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</si>
  <si>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</si>
  <si>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</si>
  <si>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</si>
  <si>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</si>
  <si>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</si>
  <si>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</si>
  <si>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</si>
  <si>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</si>
  <si>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</si>
  <si>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</si>
  <si>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</si>
  <si>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</si>
  <si>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</si>
  <si>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</si>
  <si>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</si>
  <si>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</si>
  <si>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</si>
  <si>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</si>
  <si>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</si>
  <si>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</si>
  <si>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</si>
  <si>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</si>
  <si>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</si>
  <si>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</si>
  <si>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</si>
  <si>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</si>
  <si>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</si>
  <si>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</si>
  <si>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</si>
  <si>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</si>
  <si>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</si>
  <si>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</si>
  <si>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</si>
  <si>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</si>
  <si>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</si>
  <si>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</si>
  <si>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</si>
  <si>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</si>
  <si>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</si>
  <si>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</si>
  <si>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</si>
  <si>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</si>
  <si>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</si>
  <si>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</si>
  <si>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</si>
  <si>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</si>
  <si>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</si>
  <si>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</si>
  <si>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</si>
  <si>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</si>
  <si>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</si>
  <si>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</si>
  <si>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</si>
  <si>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</si>
  <si>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</si>
  <si>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</si>
  <si>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</si>
  <si>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</si>
  <si>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</si>
  <si>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</si>
  <si>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</si>
  <si>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</si>
  <si>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</si>
  <si>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</si>
  <si>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</si>
  <si>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</si>
  <si>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</si>
  <si>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</si>
  <si>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</si>
  <si>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</si>
  <si>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</si>
  <si>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</si>
  <si>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</si>
  <si>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</si>
  <si>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</si>
  <si>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</si>
  <si>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</si>
  <si>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</si>
  <si>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</si>
  <si>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</si>
  <si>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</si>
  <si>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</si>
  <si>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</si>
  <si>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</si>
  <si>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</si>
  <si>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</si>
  <si>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</si>
  <si>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</si>
  <si>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</si>
  <si>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</si>
  <si>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</si>
  <si>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</si>
  <si>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</si>
  <si>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</si>
  <si>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</si>
  <si>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</si>
  <si>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</si>
  <si>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</si>
  <si>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</si>
  <si>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</si>
  <si>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</si>
  <si>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</si>
  <si>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</si>
  <si>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</si>
  <si>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</si>
  <si>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</si>
  <si>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</si>
  <si>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</si>
  <si>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</si>
  <si>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</si>
  <si>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</si>
  <si>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</si>
  <si>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</si>
  <si>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</si>
  <si>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</si>
  <si>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</si>
  <si>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</si>
  <si>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</si>
  <si>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</si>
  <si>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</si>
  <si>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</si>
  <si>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</si>
  <si>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</si>
  <si>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</si>
  <si>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</si>
  <si>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</si>
  <si>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</si>
  <si>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</si>
  <si>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</si>
  <si>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</si>
  <si>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</si>
  <si>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</si>
  <si>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</si>
  <si>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</si>
  <si>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</si>
  <si>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</si>
  <si>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</si>
  <si>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</si>
  <si>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</si>
  <si>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</si>
  <si>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</si>
  <si>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</si>
  <si>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</si>
  <si>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</si>
  <si>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</si>
  <si>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</si>
  <si>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</si>
  <si>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</si>
  <si>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</si>
  <si>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</si>
  <si>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</si>
  <si>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</si>
  <si>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</si>
  <si>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</si>
  <si>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</si>
  <si>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</si>
  <si>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</si>
  <si>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</si>
  <si>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</si>
  <si>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</si>
  <si>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</si>
  <si>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</si>
  <si>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</si>
  <si>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</si>
  <si>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</si>
  <si>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</si>
  <si>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</si>
  <si>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</si>
  <si>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</si>
  <si>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</si>
  <si>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</si>
  <si>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</si>
  <si>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</si>
  <si>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</si>
  <si>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</si>
  <si>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</si>
  <si>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</si>
  <si>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</si>
  <si>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</si>
  <si>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</si>
  <si>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</si>
  <si>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</si>
  <si>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</si>
  <si>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</si>
  <si>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</si>
  <si>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</si>
  <si>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</si>
  <si>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</si>
  <si>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</si>
  <si>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</si>
  <si>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</si>
  <si>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</si>
  <si>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</si>
  <si>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</si>
  <si>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</si>
  <si>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</si>
  <si>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</si>
  <si>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</si>
  <si>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</si>
  <si>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</si>
  <si>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</si>
  <si>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</si>
  <si>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</si>
  <si>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</si>
  <si>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</si>
  <si>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</si>
  <si>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</si>
  <si>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</si>
  <si>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</si>
  <si>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</si>
  <si>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</si>
  <si>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</si>
  <si>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</si>
  <si>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</si>
  <si>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</si>
  <si>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</si>
  <si>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</si>
  <si>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</si>
  <si>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</si>
  <si>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</si>
  <si>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</si>
  <si>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</si>
  <si>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</si>
  <si>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</si>
  <si>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</si>
  <si>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</si>
  <si>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</si>
  <si>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</si>
  <si>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</si>
  <si>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</si>
  <si>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</si>
  <si>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</si>
  <si>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</si>
  <si>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</si>
  <si>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</si>
  <si>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</si>
  <si>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</si>
  <si>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</si>
  <si>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</si>
  <si>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</si>
  <si>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</si>
  <si>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</si>
  <si>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</si>
  <si>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</si>
  <si>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</si>
  <si>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</si>
  <si>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</si>
  <si>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</si>
  <si>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</si>
  <si>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</si>
  <si>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</si>
  <si>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</si>
  <si>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</si>
  <si>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</si>
  <si>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</si>
  <si>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</si>
  <si>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</si>
  <si>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</si>
  <si>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</si>
  <si>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</si>
  <si>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</si>
  <si>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</si>
  <si>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</si>
  <si>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</si>
  <si>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</si>
  <si>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</si>
  <si>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</si>
  <si>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</si>
  <si>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</si>
  <si>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</si>
  <si>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</si>
  <si>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</si>
  <si>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</si>
  <si>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</si>
  <si>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</si>
  <si>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</si>
  <si>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</si>
  <si>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</si>
  <si>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</si>
  <si>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</si>
  <si>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</si>
  <si>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</si>
  <si>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</si>
  <si>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</si>
  <si>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</si>
  <si>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</si>
  <si>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</si>
  <si>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</si>
  <si>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</si>
  <si>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</si>
  <si>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</si>
  <si>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</si>
  <si>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</si>
  <si>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</si>
  <si>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</si>
  <si>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</si>
  <si>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</si>
  <si>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</si>
  <si>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</si>
  <si>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</si>
  <si>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</si>
  <si>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</si>
  <si>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</si>
  <si>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</si>
  <si>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</si>
  <si>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</si>
  <si>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</si>
  <si>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</si>
  <si>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</si>
  <si>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</si>
  <si>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</si>
  <si>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</si>
  <si>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</si>
  <si>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</si>
  <si>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</si>
  <si>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</si>
  <si>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</si>
  <si>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</si>
  <si>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</si>
  <si>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</si>
  <si>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</si>
  <si>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</si>
  <si>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</si>
  <si>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</si>
  <si>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</si>
  <si>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</si>
  <si>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</si>
  <si>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</si>
  <si>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</si>
  <si>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</si>
  <si>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</si>
  <si>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</si>
  <si>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</si>
  <si>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</si>
  <si>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</si>
  <si>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</si>
  <si>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</si>
  <si>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</si>
  <si>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</si>
  <si>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</si>
  <si>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</si>
  <si>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</si>
  <si>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</si>
  <si>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</si>
  <si>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</si>
  <si>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</si>
  <si>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</si>
  <si>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</si>
  <si>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</si>
  <si>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</si>
  <si>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</si>
  <si>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</si>
  <si>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</si>
  <si>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</si>
  <si>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</si>
  <si>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</si>
  <si>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</si>
  <si>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</si>
  <si>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</si>
  <si>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</si>
  <si>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</si>
  <si>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</si>
  <si>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</si>
  <si>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</si>
  <si>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</si>
  <si>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</si>
  <si>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</si>
  <si>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</si>
  <si>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</si>
  <si>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</si>
  <si>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</si>
  <si>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</si>
  <si>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</si>
  <si>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</si>
  <si>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</si>
  <si>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</si>
  <si>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</si>
  <si>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</si>
  <si>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</si>
  <si>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</si>
  <si>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</si>
  <si>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</si>
  <si>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</si>
  <si>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</si>
  <si>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</si>
  <si>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</si>
  <si>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</si>
  <si>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</si>
  <si>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</si>
  <si>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</si>
  <si>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</si>
  <si>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</si>
  <si>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</si>
  <si>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</si>
  <si>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</si>
  <si>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</si>
  <si>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</si>
  <si>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</si>
  <si>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</si>
  <si>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</si>
  <si>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</si>
  <si>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</si>
  <si>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</si>
  <si>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</si>
  <si>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</si>
  <si>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</si>
  <si>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</si>
  <si>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</si>
  <si>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</si>
  <si>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</si>
  <si>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</si>
  <si>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</si>
  <si>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</si>
  <si>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</si>
  <si>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</si>
  <si>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</si>
  <si>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</si>
  <si>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</si>
  <si>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</si>
  <si>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</si>
  <si>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</si>
  <si>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</si>
  <si>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</si>
  <si>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</si>
  <si>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</si>
  <si>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</si>
  <si>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</si>
  <si>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</si>
  <si>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</si>
  <si>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</si>
  <si>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</si>
  <si>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</si>
  <si>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</si>
  <si>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</si>
  <si>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</si>
  <si>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</si>
  <si>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</si>
  <si>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</si>
  <si>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</si>
  <si>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</si>
  <si>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</si>
  <si>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</si>
  <si>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</si>
  <si>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</si>
  <si>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</si>
  <si>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</si>
  <si>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</si>
  <si>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</si>
  <si>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</si>
  <si>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</si>
  <si>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</si>
  <si>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</si>
  <si>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</si>
  <si>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</si>
  <si>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</si>
  <si>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</si>
  <si>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</si>
  <si>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</si>
  <si>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</si>
  <si>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</si>
  <si>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</si>
  <si>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</si>
  <si>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</si>
  <si>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</si>
  <si>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</si>
  <si>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</si>
  <si>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</si>
  <si>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</si>
  <si>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</si>
  <si>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</si>
  <si>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</si>
  <si>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</si>
  <si>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</si>
  <si>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</si>
  <si>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</si>
  <si>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</si>
  <si>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</si>
  <si>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</si>
  <si>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</si>
  <si>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</si>
  <si>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</si>
  <si>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</si>
  <si>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</si>
  <si>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</si>
  <si>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</si>
  <si>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</si>
  <si>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</si>
  <si>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</si>
  <si>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</si>
  <si>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</si>
  <si>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</si>
  <si>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</si>
  <si>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</si>
  <si>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</si>
  <si>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</si>
  <si>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</si>
  <si>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</si>
  <si>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</si>
  <si>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</si>
  <si>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</si>
  <si>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</si>
  <si>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</si>
  <si>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</si>
  <si>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</si>
  <si>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</si>
  <si>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</si>
  <si>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</si>
  <si>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</si>
  <si>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</si>
  <si>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</si>
  <si>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</si>
  <si>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</si>
  <si>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</si>
  <si>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</si>
  <si>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</si>
  <si>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</si>
  <si>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</si>
  <si>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</si>
  <si>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</si>
  <si>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</si>
  <si>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</si>
  <si>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</si>
  <si>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</si>
  <si>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</si>
  <si>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</si>
  <si>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</si>
  <si>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</si>
  <si>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</si>
  <si>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</si>
  <si>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</si>
  <si>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</si>
  <si>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</si>
  <si>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</si>
  <si>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</si>
  <si>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</si>
  <si>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</si>
  <si>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</si>
  <si>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</si>
  <si>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</si>
  <si>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</si>
  <si>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</si>
  <si>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</si>
  <si>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</si>
  <si>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</si>
  <si>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</si>
  <si>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</si>
  <si>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</si>
  <si>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</si>
  <si>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</si>
  <si>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</si>
  <si>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</si>
  <si>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</si>
  <si>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</si>
  <si>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</si>
  <si>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</si>
  <si>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</si>
  <si>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</si>
  <si>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</si>
  <si>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</si>
  <si>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</si>
  <si>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</si>
  <si>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</si>
  <si>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</si>
  <si>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</si>
  <si>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</si>
  <si>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</si>
  <si>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</si>
  <si>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</si>
  <si>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</si>
  <si>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</si>
  <si>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</si>
  <si>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</si>
  <si>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</si>
  <si>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</si>
  <si>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</si>
  <si>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</si>
  <si>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</si>
  <si>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</si>
  <si>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</si>
  <si>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</si>
  <si>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</si>
  <si>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</si>
  <si>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</si>
  <si>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</si>
  <si>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</si>
  <si>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</si>
  <si>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</si>
  <si>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</si>
  <si>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</si>
  <si>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</si>
  <si>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</si>
  <si>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</si>
  <si>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</si>
  <si>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</si>
  <si>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</si>
  <si>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</si>
  <si>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</si>
  <si>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</si>
  <si>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</si>
  <si>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</si>
  <si>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</si>
  <si>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</si>
  <si>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</si>
  <si>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</si>
  <si>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</si>
  <si>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</si>
  <si>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</si>
  <si>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</si>
  <si>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</si>
  <si>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</si>
  <si>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</si>
  <si>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</si>
  <si>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</si>
  <si>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</si>
  <si>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</si>
  <si>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</si>
  <si>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</si>
  <si>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</si>
  <si>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</si>
  <si>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</si>
  <si>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</si>
  <si>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</si>
  <si>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</si>
  <si>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</si>
  <si>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</si>
  <si>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</si>
  <si>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</si>
  <si>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</si>
  <si>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</si>
  <si>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</si>
  <si>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</si>
  <si>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</si>
  <si>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</si>
  <si>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</si>
  <si>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</si>
  <si>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</si>
  <si>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</si>
  <si>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</si>
  <si>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</si>
  <si>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</si>
  <si>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</si>
  <si>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</si>
  <si>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</si>
  <si>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</si>
  <si>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</si>
  <si>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</si>
  <si>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</si>
  <si>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</si>
  <si>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</si>
  <si>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</si>
  <si>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</si>
  <si>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</si>
  <si>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</si>
  <si>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</si>
  <si>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</si>
  <si>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</si>
  <si>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</si>
  <si>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</si>
  <si>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</si>
  <si>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</si>
  <si>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</si>
  <si>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</si>
  <si>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</si>
  <si>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</si>
  <si>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</si>
  <si>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</si>
  <si>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</si>
  <si>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</si>
  <si>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</si>
  <si>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</si>
  <si>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</si>
  <si>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</si>
  <si>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</si>
  <si>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</si>
  <si>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</si>
  <si>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</si>
  <si>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</si>
  <si>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</si>
  <si>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</si>
  <si>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</si>
  <si>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</si>
  <si>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</si>
  <si>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</si>
  <si>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</si>
  <si>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</si>
  <si>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</si>
  <si>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</si>
  <si>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</si>
  <si>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</si>
  <si>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</si>
  <si>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</si>
  <si>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</si>
  <si>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</si>
  <si>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</si>
  <si>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</si>
  <si>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</si>
  <si>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</si>
  <si>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</si>
  <si>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</si>
  <si>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</si>
  <si>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</si>
  <si>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</si>
  <si>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</si>
  <si>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</si>
  <si>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</si>
  <si>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</si>
  <si>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</si>
  <si>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</si>
  <si>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</si>
  <si>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</si>
  <si>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</si>
  <si>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</si>
  <si>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</si>
  <si>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</si>
  <si>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</si>
  <si>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</si>
  <si>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</si>
  <si>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</si>
  <si>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</si>
  <si>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</si>
  <si>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</si>
  <si>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</si>
  <si>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</si>
  <si>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</si>
  <si>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</si>
  <si>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</si>
  <si>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</si>
  <si>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</si>
  <si>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</si>
  <si>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</si>
  <si>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</si>
  <si>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</si>
  <si>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</si>
  <si>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</si>
  <si>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</si>
  <si>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</si>
  <si>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</si>
  <si>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</si>
  <si>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</si>
  <si>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</si>
  <si>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</si>
  <si>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</si>
  <si>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</si>
  <si>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</si>
  <si>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</si>
  <si>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</si>
  <si>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</si>
  <si>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</si>
  <si>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</si>
  <si>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</si>
  <si>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</si>
  <si>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</si>
  <si>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</si>
  <si>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</si>
  <si>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</si>
  <si>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</si>
  <si>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</si>
  <si>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</si>
  <si>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</si>
  <si>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</si>
  <si>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</si>
  <si>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</si>
  <si>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</si>
  <si>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</si>
  <si>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</si>
  <si>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</si>
  <si>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</si>
  <si>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</si>
  <si>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</si>
  <si>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</si>
  <si>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</si>
  <si>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</si>
  <si>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</si>
  <si>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</si>
  <si>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</si>
  <si>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</si>
  <si>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</si>
  <si>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</si>
  <si>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</si>
  <si>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</si>
  <si>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</si>
  <si>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</si>
  <si>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</si>
  <si>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</si>
  <si>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</si>
  <si>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</si>
  <si>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</si>
  <si>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</si>
  <si>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</si>
  <si>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</si>
  <si>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</si>
  <si>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</si>
  <si>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</si>
  <si>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</si>
  <si>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</si>
  <si>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</si>
  <si>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</si>
  <si>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</si>
  <si>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</si>
  <si>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</si>
  <si>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</si>
  <si>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</si>
  <si>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</si>
  <si>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</si>
  <si>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</si>
  <si>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</si>
  <si>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</si>
  <si>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</si>
  <si>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</si>
  <si>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</si>
  <si>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</si>
  <si>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</si>
  <si>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</si>
  <si>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</si>
  <si>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</si>
  <si>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</si>
  <si>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</si>
  <si>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</si>
  <si>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</si>
  <si>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</si>
  <si>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</si>
  <si>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</si>
  <si>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</si>
  <si>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</si>
  <si>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</si>
  <si>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</si>
  <si>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</si>
  <si>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</si>
  <si>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</si>
  <si>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</si>
  <si>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</si>
  <si>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</si>
  <si>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</si>
  <si>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</si>
  <si>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</si>
  <si>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</si>
  <si>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</si>
  <si>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</si>
  <si>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</si>
  <si>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</si>
  <si>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</si>
  <si>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</si>
  <si>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</si>
  <si>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</si>
  <si>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</si>
  <si>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</si>
  <si>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</si>
  <si>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</si>
  <si>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</si>
  <si>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</si>
  <si>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</si>
  <si>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</si>
  <si>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</si>
  <si>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</si>
  <si>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</si>
  <si>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</si>
  <si>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</si>
  <si>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</si>
  <si>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</si>
  <si>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</si>
  <si>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</si>
  <si>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</si>
  <si>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</si>
  <si>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</si>
  <si>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</si>
  <si>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</si>
  <si>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</si>
  <si>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</si>
  <si>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</si>
  <si>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</si>
  <si>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</si>
  <si>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</si>
  <si>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</si>
  <si>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</si>
  <si>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</si>
  <si>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</si>
  <si>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</si>
  <si>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</si>
  <si>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</si>
  <si>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</si>
  <si>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</si>
  <si>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</si>
  <si>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</si>
  <si>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</si>
  <si>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</si>
  <si>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</si>
  <si>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</si>
  <si>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</si>
  <si>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</si>
  <si>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</si>
  <si>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</si>
  <si>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</si>
  <si>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</si>
  <si>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</si>
  <si>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</si>
  <si>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</si>
  <si>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</si>
  <si>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</si>
  <si>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</si>
  <si>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</si>
  <si>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</si>
  <si>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</si>
  <si>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</si>
  <si>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</si>
  <si>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</si>
  <si>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</si>
  <si>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</si>
  <si>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</si>
  <si>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</si>
  <si>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</si>
  <si>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</si>
  <si>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</si>
  <si>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</si>
  <si>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</si>
  <si>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</si>
  <si>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</si>
  <si>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</si>
  <si>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</si>
  <si>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</si>
  <si>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</si>
  <si>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</si>
  <si>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</si>
  <si>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</si>
  <si>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</si>
  <si>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</si>
  <si>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</si>
  <si>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</si>
  <si>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</si>
  <si>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</si>
  <si>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</si>
  <si>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</si>
  <si>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</si>
  <si>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</si>
  <si>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</si>
  <si>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</si>
  <si>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</si>
  <si>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</si>
  <si>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</si>
  <si>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</si>
  <si>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</si>
  <si>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</si>
  <si>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</si>
  <si>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</si>
  <si>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</si>
  <si>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</si>
  <si>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</si>
  <si>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</si>
  <si>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</si>
  <si>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</si>
  <si>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</si>
  <si>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</si>
  <si>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</si>
  <si>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</si>
  <si>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</si>
  <si>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</si>
  <si>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</si>
  <si>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</si>
  <si>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</si>
  <si>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</si>
  <si>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</si>
  <si>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</si>
  <si>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</si>
  <si>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</si>
  <si>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</si>
  <si>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</si>
  <si>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</si>
  <si>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</si>
  <si>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</si>
  <si>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</si>
  <si>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</si>
  <si>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</si>
  <si>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</si>
  <si>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</si>
  <si>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</si>
  <si>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</si>
  <si>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</si>
  <si>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</si>
  <si>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</si>
  <si>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</si>
  <si>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</si>
  <si>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</si>
  <si>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</si>
  <si>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</si>
  <si>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</si>
  <si>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</si>
  <si>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</si>
  <si>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</si>
  <si>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</si>
  <si>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</si>
  <si>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</si>
  <si>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</si>
  <si>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</si>
  <si>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</si>
  <si>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</si>
  <si>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</si>
  <si>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</si>
  <si>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</si>
  <si>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</si>
  <si>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</si>
  <si>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</si>
  <si>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</si>
  <si>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</si>
  <si>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</si>
  <si>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</si>
  <si>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</si>
  <si>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</si>
  <si>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</si>
  <si>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</si>
  <si>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</si>
  <si>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</si>
  <si>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</si>
  <si>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</si>
  <si>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</si>
  <si>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</si>
  <si>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</si>
  <si>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</si>
  <si>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</si>
  <si>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</si>
  <si>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</si>
  <si>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</si>
  <si>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</si>
  <si>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</si>
  <si>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</si>
  <si>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</si>
  <si>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</si>
  <si>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</si>
  <si>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</si>
  <si>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</si>
  <si>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</si>
  <si>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</si>
  <si>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</si>
  <si>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</si>
  <si>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</si>
  <si>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</si>
  <si>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</si>
  <si>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</si>
  <si>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</si>
  <si>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</si>
  <si>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</si>
  <si>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</si>
  <si>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</si>
  <si>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</si>
  <si>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</si>
  <si>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</si>
  <si>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</si>
  <si>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</si>
  <si>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</si>
  <si>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</si>
  <si>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</si>
  <si>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</si>
  <si>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</si>
  <si>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</si>
  <si>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</si>
  <si>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</si>
  <si>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</si>
  <si>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</si>
  <si>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</si>
  <si>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</si>
  <si>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</si>
  <si>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</si>
  <si>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</si>
  <si>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</si>
  <si>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</si>
  <si>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</si>
  <si>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</si>
  <si>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</si>
  <si>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</si>
  <si>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</si>
  <si>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</si>
  <si>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</si>
  <si>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</si>
  <si>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</si>
  <si>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</si>
  <si>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</si>
  <si>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</si>
  <si>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</si>
  <si>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</si>
  <si>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</si>
  <si>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</si>
  <si>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</si>
  <si>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</si>
  <si>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</si>
  <si>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</si>
  <si>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</si>
  <si>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</si>
  <si>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</si>
  <si>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</si>
  <si>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</si>
  <si>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</si>
  <si>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</si>
  <si>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</si>
  <si>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</si>
  <si>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</si>
  <si>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</si>
  <si>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</si>
  <si>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</si>
  <si>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</si>
  <si>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</si>
  <si>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</si>
  <si>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</si>
  <si>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</si>
  <si>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</si>
  <si>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</si>
  <si>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</si>
  <si>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</si>
  <si>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</si>
  <si>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</si>
  <si>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</si>
  <si>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</si>
  <si>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</si>
  <si>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</si>
  <si>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</si>
  <si>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</si>
  <si>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</si>
  <si>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</si>
  <si>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</si>
  <si>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</si>
  <si>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</si>
  <si>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</si>
  <si>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</si>
  <si>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</si>
  <si>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</si>
  <si>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</si>
  <si>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</si>
  <si>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</si>
  <si>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</si>
  <si>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</si>
  <si>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</si>
  <si>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</si>
  <si>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</si>
  <si>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</si>
  <si>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</si>
  <si>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</si>
  <si>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</si>
  <si>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</si>
  <si>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</si>
  <si>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</si>
  <si>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</si>
  <si>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</si>
  <si>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</si>
  <si>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</si>
  <si>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</si>
  <si>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</si>
  <si>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</si>
  <si>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</si>
  <si>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</si>
  <si>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</si>
  <si>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</si>
  <si>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</si>
  <si>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</si>
  <si>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</si>
  <si>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</si>
  <si>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</si>
  <si>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</si>
  <si>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</si>
  <si>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</si>
  <si>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</si>
  <si>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</si>
  <si>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</si>
  <si>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</si>
  <si>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</si>
  <si>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</si>
  <si>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</si>
  <si>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</si>
  <si>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</si>
  <si>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</si>
  <si>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</si>
  <si>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</si>
  <si>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</si>
  <si>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</si>
  <si>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</si>
  <si>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</si>
  <si>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</si>
  <si>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</si>
  <si>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</si>
  <si>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</si>
  <si>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</si>
  <si>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</si>
  <si>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</si>
  <si>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</si>
  <si>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</si>
  <si>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</si>
  <si>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</si>
  <si>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</si>
  <si>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</si>
  <si>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</si>
  <si>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</si>
  <si>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</si>
  <si>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</si>
  <si>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</si>
  <si>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</si>
  <si>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</si>
  <si>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</si>
  <si>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</si>
  <si>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</si>
  <si>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</si>
  <si>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</si>
  <si>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</si>
  <si>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</si>
  <si>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</si>
  <si>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</si>
  <si>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</si>
  <si>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</si>
  <si>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</si>
  <si>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</si>
  <si>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</si>
  <si>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</si>
  <si>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</si>
  <si>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</si>
  <si>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</si>
  <si>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</si>
  <si>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</si>
  <si>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</si>
  <si>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</si>
  <si>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</si>
  <si>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</si>
  <si>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</si>
  <si>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</si>
  <si>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</si>
  <si>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</si>
  <si>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</si>
  <si>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</si>
  <si>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</si>
  <si>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</si>
  <si>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</si>
  <si>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</si>
  <si>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</si>
  <si>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</si>
  <si>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</si>
  <si>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</si>
  <si>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</si>
  <si>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</si>
  <si>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</si>
  <si>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</si>
  <si>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</si>
  <si>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</si>
  <si>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</si>
  <si>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</si>
  <si>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</si>
  <si>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</si>
  <si>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</si>
  <si>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</si>
  <si>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</si>
  <si>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</si>
  <si>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</si>
  <si>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</si>
  <si>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</si>
  <si>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</si>
  <si>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</si>
  <si>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</si>
  <si>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</si>
  <si>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</si>
  <si>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</si>
  <si>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</si>
  <si>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</si>
  <si>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</si>
  <si>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</si>
  <si>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</si>
  <si>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</si>
  <si>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</si>
  <si>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</si>
  <si>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</si>
  <si>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</si>
  <si>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</si>
  <si>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</si>
  <si>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</si>
  <si>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</si>
  <si>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</si>
  <si>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</si>
  <si>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</si>
  <si>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</si>
  <si>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</si>
  <si>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</si>
  <si>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</si>
  <si>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</si>
  <si>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</si>
  <si>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</si>
  <si>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</si>
  <si>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</si>
  <si>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</si>
  <si>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</si>
  <si>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</si>
  <si>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</si>
  <si>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</si>
  <si>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</si>
  <si>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</si>
  <si>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</si>
  <si>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</si>
  <si>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</si>
  <si>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</si>
  <si>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</si>
  <si>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</si>
  <si>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</si>
  <si>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</si>
  <si>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</si>
  <si>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</si>
  <si>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</si>
  <si>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</si>
  <si>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</si>
  <si>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</si>
  <si>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</si>
  <si>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</si>
  <si>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</si>
  <si>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</si>
  <si>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</si>
  <si>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</si>
  <si>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</si>
  <si>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</si>
  <si>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</si>
  <si>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</si>
  <si>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</si>
  <si>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</si>
  <si>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</si>
  <si>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</si>
  <si>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</si>
  <si>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</si>
  <si>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</si>
  <si>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</si>
  <si>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</si>
  <si>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</si>
  <si>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</si>
  <si>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</si>
  <si>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</si>
  <si>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</si>
  <si>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</si>
  <si>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</si>
  <si>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</si>
  <si>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</si>
  <si>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</si>
  <si>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</si>
  <si>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</si>
  <si>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</si>
  <si>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</si>
  <si>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</si>
  <si>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</si>
  <si>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</si>
  <si>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</si>
  <si>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</si>
  <si>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</si>
  <si>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</si>
  <si>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</si>
  <si>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</si>
  <si>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</si>
  <si>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</si>
  <si>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</si>
  <si>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</si>
  <si>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</si>
  <si>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</si>
  <si>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</si>
  <si>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</si>
  <si>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</si>
  <si>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</si>
  <si>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</si>
  <si>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</si>
  <si>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</si>
  <si>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</si>
  <si>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</si>
  <si>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</si>
  <si>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</si>
  <si>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</si>
  <si>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</si>
  <si>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</si>
  <si>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</si>
  <si>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</si>
  <si>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</si>
  <si>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</si>
  <si>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</si>
  <si>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</si>
  <si>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</si>
  <si>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</si>
  <si>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</si>
  <si>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</si>
  <si>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</si>
  <si>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</si>
  <si>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</si>
  <si>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</si>
  <si>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</si>
  <si>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</si>
  <si>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</si>
  <si>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</si>
  <si>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</si>
  <si>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</si>
  <si>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</si>
  <si>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</si>
  <si>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</si>
  <si>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</si>
  <si>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</si>
  <si>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</si>
  <si>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</si>
  <si>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</si>
  <si>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</si>
  <si>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</si>
  <si>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</si>
  <si>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</si>
  <si>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</si>
  <si>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</si>
  <si>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</si>
  <si>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</si>
  <si>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</si>
  <si>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</si>
  <si>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</si>
  <si>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</si>
  <si>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</si>
  <si>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</si>
  <si>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</si>
  <si>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</si>
  <si>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</si>
  <si>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</si>
  <si>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</si>
  <si>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</si>
  <si>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</si>
  <si>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</si>
  <si>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</si>
  <si>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</si>
  <si>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</si>
  <si>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</si>
  <si>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</si>
  <si>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</si>
  <si>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</si>
  <si>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</si>
  <si>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</si>
  <si>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</si>
  <si>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</si>
  <si>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</si>
  <si>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</si>
  <si>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</si>
  <si>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</si>
  <si>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</si>
  <si>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</si>
  <si>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</si>
  <si>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</si>
  <si>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</si>
  <si>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</si>
  <si>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</si>
  <si>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</si>
  <si>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</si>
  <si>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</si>
  <si>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</si>
  <si>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</si>
  <si>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</si>
  <si>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</si>
  <si>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</si>
  <si>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</si>
  <si>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</si>
  <si>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</si>
  <si>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</si>
  <si>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</si>
  <si>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</si>
  <si>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</si>
  <si>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</si>
  <si>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</si>
  <si>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</si>
  <si>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</si>
  <si>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</si>
  <si>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</si>
  <si>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</si>
  <si>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</si>
  <si>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</si>
  <si>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</si>
  <si>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</si>
  <si>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</si>
  <si>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</si>
  <si>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</si>
  <si>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</si>
  <si>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</si>
  <si>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</si>
  <si>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</si>
  <si>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</si>
  <si>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</si>
  <si>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</si>
  <si>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</si>
  <si>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</si>
  <si>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</si>
  <si>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</si>
  <si>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</si>
  <si>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</si>
  <si>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</si>
  <si>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</si>
  <si>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</si>
  <si>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</si>
  <si>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</si>
  <si>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</si>
  <si>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</si>
  <si>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</si>
  <si>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</si>
  <si>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</si>
  <si>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</si>
  <si>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</si>
  <si>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</si>
  <si>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</si>
  <si>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</si>
  <si>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</si>
  <si>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</si>
  <si>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</si>
  <si>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</si>
  <si>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</si>
  <si>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</si>
  <si>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</si>
  <si>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</si>
  <si>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</si>
  <si>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</si>
  <si>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</si>
  <si>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</si>
  <si>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</si>
  <si>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</si>
  <si>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</si>
  <si>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</si>
  <si>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</si>
  <si>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</si>
  <si>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</si>
  <si>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</si>
  <si>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</si>
  <si>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</si>
  <si>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</si>
  <si>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</si>
  <si>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</si>
  <si>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</si>
  <si>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</si>
  <si>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</si>
  <si>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</si>
  <si>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</si>
  <si>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</si>
  <si>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</si>
  <si>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</si>
  <si>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</si>
  <si>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</si>
  <si>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</si>
  <si>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</si>
  <si>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</si>
  <si>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</si>
  <si>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</si>
  <si>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</si>
  <si>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</si>
  <si>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</si>
  <si>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</si>
  <si>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</si>
  <si>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</si>
  <si>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</si>
  <si>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</si>
  <si>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</si>
  <si>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</si>
  <si>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</si>
  <si>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</si>
  <si>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</si>
  <si>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</si>
  <si>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</si>
  <si>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</si>
  <si>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</si>
  <si>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</si>
  <si>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</si>
  <si>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</si>
  <si>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</si>
  <si>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</si>
  <si>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</si>
  <si>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</si>
  <si>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</si>
  <si>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</si>
  <si>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</si>
  <si>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</si>
  <si>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</si>
  <si>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</si>
  <si>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</si>
  <si>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</si>
  <si>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</si>
  <si>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</si>
  <si>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</si>
  <si>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</si>
  <si>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</si>
  <si>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</si>
  <si>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</si>
  <si>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</si>
  <si>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</si>
  <si>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</si>
  <si>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</si>
  <si>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</si>
  <si>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</si>
  <si>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</si>
  <si>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</si>
  <si>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</si>
  <si>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</si>
  <si>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</si>
  <si>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</si>
  <si>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</si>
  <si>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</si>
  <si>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</si>
  <si>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</si>
  <si>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</si>
  <si>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</si>
  <si>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</si>
  <si>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</si>
  <si>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</si>
  <si>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</si>
  <si>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</si>
  <si>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</si>
  <si>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</si>
  <si>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</si>
  <si>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</si>
  <si>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</si>
  <si>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</si>
  <si>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</si>
  <si>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</si>
  <si>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</si>
  <si>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</si>
  <si>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</si>
  <si>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</si>
  <si>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</si>
  <si>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</si>
  <si>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</si>
  <si>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</si>
  <si>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</si>
  <si>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</si>
  <si>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</si>
  <si>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</si>
  <si>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</si>
  <si>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</si>
  <si>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</si>
  <si>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</si>
  <si>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</si>
  <si>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</si>
  <si>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</si>
  <si>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</si>
  <si>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</si>
  <si>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</si>
  <si>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</si>
  <si>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</si>
  <si>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</si>
  <si>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</si>
  <si>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</si>
  <si>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</si>
  <si>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</si>
  <si>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</si>
  <si>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</si>
  <si>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</si>
  <si>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</si>
  <si>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</si>
  <si>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</si>
  <si>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</si>
  <si>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</si>
  <si>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</si>
  <si>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</si>
  <si>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</si>
  <si>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</si>
  <si>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</si>
  <si>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</si>
  <si>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</si>
  <si>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</si>
  <si>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</si>
  <si>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</si>
  <si>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</si>
  <si>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</si>
  <si>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</si>
  <si>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</si>
  <si>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</si>
  <si>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</si>
  <si>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</si>
  <si>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</si>
  <si>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</si>
  <si>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</si>
  <si>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</si>
  <si>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</si>
  <si>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</si>
  <si>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</si>
  <si>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</si>
  <si>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</si>
  <si>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</si>
  <si>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</si>
  <si>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</si>
  <si>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</si>
  <si>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</si>
  <si>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</si>
  <si>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</si>
  <si>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</si>
  <si>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</si>
  <si>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</si>
  <si>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</si>
  <si>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</si>
  <si>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</si>
  <si>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</si>
  <si>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</si>
  <si>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</si>
  <si>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</si>
  <si>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</si>
  <si>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</si>
  <si>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</si>
  <si>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</si>
  <si>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</si>
  <si>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</si>
  <si>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</si>
  <si>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</si>
  <si>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</si>
  <si>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</si>
  <si>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</si>
  <si>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</si>
  <si>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</si>
  <si>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</si>
  <si>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</si>
  <si>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</si>
  <si>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</si>
  <si>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</si>
  <si>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</si>
  <si>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</si>
  <si>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</si>
  <si>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</si>
  <si>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</si>
  <si>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</si>
  <si>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</si>
  <si>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</si>
  <si>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</si>
  <si>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</si>
  <si>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</si>
  <si>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</si>
  <si>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</si>
  <si>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</si>
  <si>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</si>
  <si>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</si>
  <si>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</si>
  <si>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</si>
  <si>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</si>
  <si>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</si>
  <si>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</si>
  <si>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</si>
  <si>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</si>
  <si>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</si>
  <si>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</si>
  <si>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</si>
  <si>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</si>
  <si>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</si>
  <si>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</si>
  <si>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</si>
  <si>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</si>
  <si>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</si>
  <si>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</si>
  <si>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</si>
  <si>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</si>
  <si>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</si>
  <si>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</si>
  <si>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</si>
  <si>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</si>
  <si>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</si>
  <si>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</si>
  <si>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</si>
  <si>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</si>
  <si>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</si>
  <si>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</si>
  <si>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</si>
  <si>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</si>
  <si>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</si>
  <si>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</si>
  <si>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</si>
  <si>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</si>
  <si>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</si>
  <si>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</si>
  <si>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</si>
  <si>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</si>
  <si>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</si>
  <si>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</si>
  <si>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</si>
  <si>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</si>
  <si>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</si>
  <si>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</si>
  <si>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</si>
  <si>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</si>
  <si>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</si>
  <si>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</si>
  <si>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</si>
  <si>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</si>
  <si>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</si>
  <si>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</si>
  <si>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</si>
  <si>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</si>
  <si>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</si>
  <si>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</si>
  <si>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</si>
  <si>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</si>
  <si>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</si>
  <si>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</si>
  <si>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</si>
  <si>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</si>
  <si>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</si>
  <si>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</si>
  <si>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</si>
  <si>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</si>
  <si>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</si>
  <si>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</si>
  <si>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</si>
  <si>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</si>
  <si>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</si>
  <si>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</si>
  <si>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</si>
  <si>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</si>
  <si>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</si>
  <si>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</si>
  <si>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</si>
  <si>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</si>
  <si>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</si>
  <si>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</si>
  <si>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</si>
  <si>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</si>
  <si>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</si>
  <si>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</si>
  <si>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</si>
  <si>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</si>
  <si>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</si>
  <si>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</si>
  <si>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</si>
  <si>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</si>
  <si>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</si>
  <si>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</si>
  <si>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</si>
  <si>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</si>
  <si>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</si>
  <si>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</si>
  <si>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</si>
  <si>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</si>
  <si>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</si>
  <si>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</si>
  <si>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</si>
  <si>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</si>
  <si>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</si>
  <si>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</si>
  <si>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</si>
  <si>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</si>
  <si>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</si>
  <si>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</si>
  <si>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</si>
  <si>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</si>
  <si>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</si>
  <si>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</si>
  <si>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</si>
  <si>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</si>
  <si>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</si>
  <si>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</si>
  <si>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</si>
  <si>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</si>
  <si>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</si>
  <si>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</si>
  <si>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</si>
  <si>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</si>
  <si>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</si>
  <si>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</si>
  <si>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</si>
  <si>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</si>
  <si>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</si>
  <si>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</si>
  <si>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</si>
  <si>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</si>
  <si>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</si>
  <si>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</si>
  <si>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</si>
  <si>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</si>
  <si>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</si>
  <si>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</si>
  <si>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</si>
  <si>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</si>
  <si>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</si>
  <si>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</si>
  <si>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</si>
  <si>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</si>
  <si>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</si>
  <si>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</si>
  <si>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</si>
  <si>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</si>
  <si>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</si>
  <si>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</si>
  <si>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</si>
  <si>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</si>
  <si>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</si>
  <si>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</si>
  <si>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</si>
  <si>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</si>
  <si>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</si>
  <si>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</si>
  <si>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</si>
  <si>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</si>
  <si>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</si>
  <si>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</si>
  <si>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</si>
  <si>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</si>
  <si>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</si>
  <si>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</si>
  <si>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</si>
  <si>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</si>
  <si>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</si>
  <si>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</si>
  <si>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</si>
  <si>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</si>
  <si>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</si>
  <si>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</si>
  <si>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</si>
  <si>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</si>
  <si>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</si>
  <si>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</si>
  <si>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</si>
  <si>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</si>
  <si>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</si>
  <si>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</si>
  <si>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</si>
  <si>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</si>
  <si>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</si>
  <si>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</si>
  <si>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</si>
  <si>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</si>
  <si>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</si>
  <si>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</si>
  <si>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</si>
  <si>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</si>
  <si>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</si>
  <si>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</si>
  <si>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</si>
  <si>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</si>
  <si>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</si>
  <si>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</si>
  <si>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</si>
  <si>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</si>
  <si>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</si>
  <si>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</si>
  <si>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</si>
  <si>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</si>
  <si>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</si>
  <si>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</si>
  <si>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</si>
  <si>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</si>
  <si>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</si>
  <si>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</si>
  <si>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</si>
  <si>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</si>
  <si>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</si>
  <si>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</si>
  <si>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</si>
  <si>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</si>
  <si>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</si>
  <si>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</si>
  <si>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</si>
  <si>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</si>
  <si>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</si>
  <si>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</si>
  <si>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</si>
  <si>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</si>
  <si>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</si>
  <si>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</si>
  <si>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</si>
  <si>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</si>
  <si>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</si>
  <si>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</si>
  <si>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</si>
  <si>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</si>
  <si>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</si>
  <si>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</si>
  <si>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</si>
  <si>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</si>
  <si>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</si>
  <si>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</si>
  <si>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</si>
  <si>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</si>
  <si>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</si>
  <si>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</si>
  <si>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</si>
  <si>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</si>
  <si>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</si>
  <si>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</si>
  <si>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</si>
  <si>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</si>
  <si>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</si>
  <si>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</si>
  <si>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</si>
  <si>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</si>
  <si>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</si>
  <si>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</si>
  <si>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</si>
  <si>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</si>
  <si>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</si>
  <si>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</si>
  <si>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</si>
  <si>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</si>
  <si>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</si>
  <si>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</si>
  <si>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</si>
  <si>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</si>
  <si>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</si>
  <si>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</si>
  <si>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</si>
  <si>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</si>
  <si>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</si>
  <si>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</si>
  <si>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</si>
  <si>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</si>
  <si>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</si>
  <si>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</si>
  <si>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</si>
  <si>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</si>
  <si>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</si>
  <si>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</si>
  <si>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</si>
  <si>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</si>
  <si>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</si>
  <si>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</si>
  <si>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</si>
  <si>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</si>
  <si>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</si>
  <si>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</si>
  <si>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</si>
  <si>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</si>
  <si>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</si>
  <si>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</si>
  <si>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</si>
  <si>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</si>
  <si>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</si>
  <si>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</si>
  <si>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</si>
  <si>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</si>
  <si>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</si>
  <si>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</si>
  <si>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</si>
  <si>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</si>
  <si>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</si>
  <si>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</si>
  <si>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</si>
  <si>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</si>
  <si>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</si>
  <si>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</si>
  <si>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</si>
  <si>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</si>
  <si>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</si>
  <si>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</si>
  <si>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</si>
  <si>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</si>
  <si>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</si>
  <si>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</si>
  <si>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</si>
  <si>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</si>
  <si>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</si>
  <si>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</si>
  <si>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</si>
  <si>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</si>
  <si>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</si>
  <si>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</si>
  <si>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</si>
  <si>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</si>
  <si>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</si>
  <si>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</si>
  <si>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</si>
  <si>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</si>
  <si>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</si>
  <si>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</si>
  <si>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</si>
  <si>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</si>
  <si>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</si>
  <si>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</si>
  <si>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</si>
  <si>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</si>
  <si>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</si>
  <si>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</si>
  <si>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</si>
  <si>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</si>
  <si>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</si>
  <si>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</si>
  <si>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</si>
  <si>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</si>
  <si>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</si>
  <si>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</si>
  <si>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</si>
  <si>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</si>
  <si>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</si>
  <si>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</si>
  <si>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</si>
  <si>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</si>
  <si>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</si>
  <si>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</si>
  <si>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</si>
  <si>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</si>
  <si>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</si>
  <si>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</si>
  <si>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</si>
  <si>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</si>
  <si>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</si>
  <si>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</si>
  <si>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</si>
  <si>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</si>
  <si>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</si>
  <si>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</si>
  <si>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</si>
  <si>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</si>
  <si>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</si>
  <si>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</si>
  <si>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</si>
  <si>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</si>
  <si>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</si>
  <si>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</si>
  <si>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</si>
  <si>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</si>
  <si>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</si>
  <si>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</si>
  <si>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</si>
  <si>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</si>
  <si>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</si>
  <si>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</si>
  <si>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</si>
  <si>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</si>
  <si>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</si>
  <si>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</si>
  <si>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</si>
  <si>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</si>
  <si>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</si>
  <si>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</si>
  <si>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</si>
  <si>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</si>
  <si>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</si>
  <si>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</si>
  <si>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</si>
  <si>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</si>
  <si>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</si>
  <si>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</si>
  <si>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</si>
  <si>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</si>
  <si>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</si>
  <si>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</si>
  <si>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</si>
  <si>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</si>
  <si>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</si>
  <si>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</si>
  <si>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</si>
  <si>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</si>
  <si>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</si>
  <si>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</si>
  <si>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</si>
  <si>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</si>
  <si>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</si>
  <si>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</si>
  <si>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</si>
  <si>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</si>
  <si>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</si>
  <si>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</si>
  <si>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</si>
  <si>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</si>
  <si>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</si>
  <si>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</si>
  <si>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</si>
  <si>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</si>
  <si>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</si>
  <si>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</si>
  <si>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</si>
  <si>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</si>
  <si>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</si>
  <si>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</si>
  <si>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</si>
  <si>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</si>
  <si>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</si>
  <si>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</si>
  <si>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</si>
  <si>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</si>
  <si>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</si>
  <si>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</si>
  <si>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</si>
  <si>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</si>
  <si>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</si>
  <si>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</si>
  <si>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</si>
  <si>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</si>
  <si>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</si>
  <si>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</si>
  <si>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</si>
  <si>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</si>
  <si>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</si>
  <si>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</si>
  <si>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</si>
  <si>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</si>
  <si>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</si>
  <si>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</si>
  <si>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</si>
  <si>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</si>
  <si>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</si>
  <si>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</si>
  <si>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</si>
  <si>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</si>
  <si>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</si>
  <si>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</si>
  <si>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</si>
  <si>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</si>
  <si>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</si>
  <si>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</si>
  <si>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</si>
  <si>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</si>
  <si>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</si>
  <si>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</si>
  <si>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</si>
  <si>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</si>
  <si>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</si>
  <si>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</si>
  <si>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</si>
  <si>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</si>
  <si>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</si>
  <si>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</si>
  <si>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</si>
  <si>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</si>
  <si>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</si>
  <si>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</si>
  <si>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</si>
  <si>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</si>
  <si>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</si>
  <si>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</si>
  <si>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</si>
  <si>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</si>
  <si>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</si>
  <si>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</si>
  <si>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</si>
  <si>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</si>
  <si>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</si>
  <si>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</si>
  <si>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</si>
  <si>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</si>
  <si>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</si>
  <si>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</si>
  <si>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</si>
  <si>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</si>
  <si>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</si>
  <si>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</si>
  <si>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</si>
  <si>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</si>
  <si>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</si>
  <si>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</si>
  <si>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</si>
  <si>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</si>
  <si>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</si>
  <si>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</si>
  <si>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</si>
  <si>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</si>
  <si>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</si>
  <si>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</si>
  <si>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</si>
  <si>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</si>
  <si>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</si>
  <si>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</si>
  <si>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</si>
  <si>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</si>
  <si>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</si>
  <si>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</si>
  <si>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</si>
  <si>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</si>
  <si>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</si>
  <si>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</si>
  <si>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</si>
  <si>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</si>
  <si>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</si>
  <si>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</si>
  <si>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</si>
  <si>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</si>
  <si>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</si>
  <si>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</si>
  <si>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</si>
  <si>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</si>
  <si>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</si>
  <si>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</si>
  <si>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</si>
  <si>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</si>
  <si>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</si>
  <si>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</si>
  <si>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</si>
  <si>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</si>
  <si>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</si>
  <si>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</si>
  <si>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</si>
  <si>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</si>
  <si>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</si>
  <si>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</si>
  <si>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</si>
  <si>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</si>
  <si>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</si>
  <si>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</si>
  <si>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</si>
  <si>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</si>
  <si>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</si>
  <si>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</si>
  <si>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</si>
  <si>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</si>
  <si>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</si>
  <si>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</si>
  <si>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</si>
  <si>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</si>
  <si>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</si>
  <si>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</si>
  <si>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</si>
  <si>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</si>
  <si>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</si>
  <si>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</si>
  <si>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</si>
  <si>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</si>
  <si>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</si>
  <si>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</si>
  <si>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</si>
  <si>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</si>
  <si>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</si>
  <si>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</si>
  <si>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</si>
  <si>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</si>
  <si>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</si>
  <si>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</si>
  <si>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</si>
  <si>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</si>
  <si>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</si>
  <si>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</si>
  <si>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</si>
  <si>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</si>
  <si>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</si>
  <si>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</si>
  <si>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</si>
  <si>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</si>
  <si>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</si>
  <si>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</si>
  <si>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</si>
  <si>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</si>
  <si>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</si>
  <si>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</si>
  <si>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</si>
  <si>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</si>
  <si>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</si>
  <si>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</si>
  <si>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</si>
  <si>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</si>
  <si>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</si>
  <si>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</si>
  <si>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</si>
  <si>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</si>
  <si>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</si>
  <si>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</si>
  <si>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</si>
  <si>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</si>
  <si>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</si>
  <si>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</si>
  <si>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</si>
  <si>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</si>
  <si>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</si>
  <si>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</si>
  <si>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</si>
  <si>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</si>
  <si>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</si>
  <si>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</si>
  <si>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</si>
  <si>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</si>
  <si>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</si>
  <si>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</si>
  <si>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</si>
  <si>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</si>
  <si>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</si>
  <si>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</si>
  <si>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</si>
  <si>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</si>
  <si>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</si>
  <si>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</si>
  <si>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</si>
  <si>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</si>
  <si>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</si>
  <si>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</si>
  <si>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</si>
  <si>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</si>
  <si>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</si>
  <si>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</si>
  <si>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</si>
  <si>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</si>
  <si>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</si>
  <si>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</si>
  <si>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</si>
  <si>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</si>
  <si>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</si>
  <si>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</si>
  <si>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</si>
  <si>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</si>
  <si>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</si>
  <si>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</si>
  <si>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</si>
  <si>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</si>
  <si>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</si>
  <si>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</si>
  <si>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</si>
  <si>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</si>
  <si>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</si>
  <si>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</si>
  <si>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</si>
  <si>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</si>
  <si>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</si>
  <si>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</si>
  <si>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</si>
  <si>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</si>
  <si>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</si>
  <si>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</si>
  <si>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</si>
  <si>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</si>
  <si>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</si>
  <si>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</si>
  <si>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</si>
  <si>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</si>
  <si>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</si>
  <si>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</si>
  <si>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</si>
  <si>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</si>
  <si>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</si>
  <si>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</si>
  <si>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</si>
  <si>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</si>
  <si>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</si>
  <si>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</si>
  <si>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</si>
  <si>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</si>
  <si>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</si>
  <si>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</si>
  <si>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</si>
  <si>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</si>
  <si>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</si>
  <si>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</si>
  <si>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</si>
  <si>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</si>
  <si>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</si>
  <si>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</si>
  <si>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</si>
  <si>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</si>
  <si>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</si>
  <si>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</si>
  <si>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</si>
  <si>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</si>
  <si>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</si>
  <si>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</si>
  <si>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</si>
  <si>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</si>
  <si>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</si>
  <si>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</si>
  <si>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</si>
  <si>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</si>
  <si>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</si>
  <si>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</si>
  <si>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</si>
  <si>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</si>
  <si>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</si>
  <si>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</si>
  <si>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</si>
  <si>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</si>
  <si>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</si>
  <si>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</si>
  <si>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</si>
  <si>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</si>
  <si>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</si>
  <si>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</si>
  <si>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</si>
  <si>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</si>
  <si>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</si>
  <si>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</si>
  <si>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</si>
  <si>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</si>
  <si>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</si>
  <si>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</si>
  <si>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</si>
  <si>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</si>
  <si>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</si>
  <si>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</si>
  <si>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</si>
  <si>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</si>
  <si>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</si>
  <si>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</si>
  <si>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</si>
  <si>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</si>
  <si>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</si>
  <si>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</si>
  <si>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</si>
  <si>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</si>
  <si>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</si>
  <si>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</si>
  <si>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</si>
  <si>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</si>
  <si>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</si>
  <si>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</si>
  <si>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</si>
  <si>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</si>
  <si>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</si>
  <si>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</si>
  <si>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</si>
  <si>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</si>
  <si>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</si>
  <si>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</si>
  <si>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</si>
  <si>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</si>
  <si>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</si>
  <si>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</si>
  <si>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</si>
  <si>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</si>
  <si>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</si>
  <si>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</si>
  <si>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</si>
  <si>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</si>
  <si>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</si>
  <si>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</si>
  <si>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</si>
  <si>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</si>
  <si>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</si>
  <si>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</si>
  <si>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</si>
  <si>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</si>
  <si>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</si>
  <si>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</si>
  <si>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</si>
  <si>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</si>
  <si>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</si>
  <si>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</si>
  <si>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</si>
  <si>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</si>
  <si>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</si>
  <si>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</si>
  <si>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</si>
  <si>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</si>
  <si>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</si>
  <si>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</si>
  <si>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</si>
  <si>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</si>
  <si>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</si>
  <si>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</si>
  <si>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</si>
  <si>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</si>
  <si>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</si>
  <si>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</si>
  <si>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</si>
  <si>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</si>
  <si>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</si>
  <si>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</si>
  <si>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</si>
  <si>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</si>
  <si>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</si>
  <si>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</si>
  <si>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</si>
  <si>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</si>
  <si>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</si>
  <si>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</si>
  <si>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</si>
  <si>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</si>
  <si>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</si>
  <si>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</si>
  <si>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</si>
  <si>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</si>
  <si>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</si>
  <si>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</si>
  <si>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</si>
  <si>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</si>
  <si>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</si>
  <si>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</si>
  <si>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</si>
  <si>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</si>
  <si>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</si>
  <si>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</si>
  <si>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</si>
  <si>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</si>
  <si>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</si>
  <si>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</si>
  <si>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</si>
  <si>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</si>
  <si>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</si>
  <si>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</si>
  <si>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</si>
  <si>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</si>
  <si>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</si>
  <si>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</si>
  <si>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</si>
  <si>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</si>
  <si>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</si>
  <si>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</si>
  <si>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</si>
  <si>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</si>
  <si>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</si>
  <si>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</si>
  <si>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</si>
  <si>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</si>
  <si>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</si>
  <si>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</si>
  <si>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</si>
  <si>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</si>
  <si>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</si>
  <si>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</si>
  <si>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</si>
  <si>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</si>
  <si>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</si>
  <si>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</si>
  <si>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</si>
  <si>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</si>
  <si>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</si>
  <si>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</si>
  <si>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</si>
  <si>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</si>
  <si>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</si>
  <si>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</si>
  <si>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</si>
  <si>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</si>
  <si>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</si>
  <si>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</si>
  <si>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</si>
  <si>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</si>
  <si>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</si>
  <si>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</si>
  <si>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</si>
  <si>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</si>
  <si>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</si>
  <si>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</si>
  <si>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</si>
  <si>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</si>
  <si>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</si>
  <si>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</si>
  <si>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</si>
  <si>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</si>
  <si>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</si>
  <si>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</si>
  <si>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</si>
  <si>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</si>
  <si>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</si>
  <si>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</si>
  <si>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</si>
  <si>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</si>
  <si>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</si>
  <si>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</si>
  <si>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</si>
  <si>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</si>
  <si>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</si>
  <si>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</si>
  <si>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</si>
  <si>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</si>
  <si>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</si>
  <si>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</si>
  <si>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</si>
  <si>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</si>
  <si>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</si>
  <si>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</si>
  <si>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</si>
  <si>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</si>
  <si>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</si>
  <si>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</si>
  <si>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</si>
  <si>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</si>
  <si>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</si>
  <si>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</si>
  <si>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</si>
  <si>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</si>
  <si>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</si>
  <si>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</si>
  <si>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</si>
  <si>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</si>
  <si>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</si>
  <si>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</si>
  <si>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</si>
  <si>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</si>
  <si>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</si>
  <si>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</si>
  <si>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</si>
  <si>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</si>
  <si>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</si>
  <si>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</si>
  <si>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</si>
  <si>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</si>
  <si>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</si>
  <si>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</si>
  <si>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</si>
  <si>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</si>
  <si>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</si>
  <si>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</si>
  <si>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</si>
  <si>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</si>
  <si>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</si>
  <si>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</si>
  <si>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</si>
  <si>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</si>
  <si>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</si>
  <si>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</si>
  <si>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</si>
  <si>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</si>
  <si>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</si>
  <si>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</si>
  <si>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</si>
  <si>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</si>
  <si>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</si>
  <si>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</si>
  <si>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</si>
  <si>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</si>
  <si>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</si>
  <si>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</si>
  <si>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</si>
  <si>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</si>
  <si>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</si>
  <si>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</si>
  <si>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</si>
  <si>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</si>
  <si>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</si>
  <si>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</si>
  <si>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</si>
  <si>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</si>
  <si>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</si>
  <si>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</si>
  <si>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</si>
  <si>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</si>
  <si>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</si>
  <si>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</si>
  <si>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</si>
  <si>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</si>
  <si>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</si>
  <si>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</si>
  <si>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</si>
  <si>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</si>
  <si>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</si>
  <si>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</si>
  <si>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</si>
  <si>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</si>
  <si>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</si>
  <si>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</si>
  <si>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</si>
  <si>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</si>
  <si>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</si>
  <si>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</si>
  <si>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</si>
  <si>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</si>
  <si>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</si>
  <si>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</si>
  <si>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</si>
  <si>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</si>
  <si>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</si>
  <si>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</si>
  <si>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</si>
  <si>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</si>
  <si>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</si>
  <si>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</si>
  <si>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</si>
  <si>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</si>
  <si>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</si>
  <si>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</si>
  <si>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</si>
  <si>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</si>
  <si>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</si>
  <si>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</si>
  <si>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</si>
  <si>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</si>
  <si>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</si>
  <si>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</si>
  <si>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</si>
  <si>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</si>
  <si>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</si>
  <si>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</si>
  <si>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</si>
  <si>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</si>
  <si>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</si>
  <si>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</si>
  <si>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</si>
  <si>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</si>
  <si>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</si>
  <si>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</si>
  <si>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</si>
  <si>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</si>
  <si>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</si>
  <si>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</si>
  <si>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</si>
  <si>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</si>
  <si>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</si>
  <si>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</si>
  <si>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</si>
  <si>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</si>
  <si>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</si>
  <si>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</si>
  <si>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</si>
  <si>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</si>
  <si>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</si>
  <si>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</si>
  <si>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</si>
  <si>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</si>
  <si>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</si>
  <si>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</si>
  <si>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</si>
  <si>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</si>
  <si>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</si>
  <si>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</si>
  <si>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</si>
  <si>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</si>
  <si>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</si>
  <si>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</si>
  <si>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</si>
  <si>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</si>
  <si>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</si>
  <si>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</si>
  <si>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</si>
  <si>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</si>
  <si>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</si>
  <si>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</si>
  <si>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</si>
  <si>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</si>
  <si>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</si>
  <si>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</si>
  <si>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</si>
  <si>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</si>
  <si>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</si>
  <si>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</si>
  <si>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</si>
  <si>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</si>
  <si>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</si>
  <si>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</si>
  <si>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</si>
  <si>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</si>
  <si>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</si>
  <si>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</si>
  <si>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</si>
  <si>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</si>
  <si>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</si>
  <si>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</si>
  <si>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</si>
  <si>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</si>
  <si>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</si>
  <si>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</si>
  <si>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</si>
  <si>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</si>
  <si>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</si>
  <si>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</si>
  <si>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</si>
  <si>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</si>
  <si>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</si>
  <si>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</si>
  <si>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</si>
  <si>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</si>
  <si>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</si>
  <si>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</si>
  <si>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</si>
  <si>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</si>
  <si>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</si>
  <si>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</si>
  <si>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</si>
  <si>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</si>
  <si>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</si>
  <si>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</si>
  <si>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</si>
  <si>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</si>
  <si>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</si>
  <si>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</si>
  <si>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</si>
  <si>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</si>
  <si>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</si>
  <si>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</si>
  <si>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</si>
  <si>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</si>
  <si>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</si>
  <si>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</si>
  <si>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</si>
  <si>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</si>
  <si>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</si>
  <si>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</si>
  <si>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</si>
  <si>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</si>
  <si>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</si>
  <si>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</si>
  <si>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</si>
  <si>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</si>
  <si>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</si>
  <si>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</si>
  <si>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</si>
  <si>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</si>
  <si>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</si>
  <si>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</si>
  <si>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</si>
  <si>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</si>
  <si>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</si>
  <si>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</si>
  <si>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</si>
  <si>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</si>
  <si>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</si>
  <si>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</si>
  <si>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</si>
  <si>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</si>
  <si>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</si>
  <si>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</si>
  <si>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</si>
  <si>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</si>
  <si>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</si>
  <si>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</si>
  <si>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</si>
  <si>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</si>
  <si>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</si>
  <si>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</si>
  <si>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</si>
  <si>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</si>
  <si>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</si>
  <si>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</si>
  <si>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</si>
  <si>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</si>
  <si>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</si>
  <si>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</si>
  <si>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</si>
  <si>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</si>
  <si>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</si>
  <si>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</si>
  <si>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</si>
  <si>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</si>
  <si>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</si>
  <si>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</si>
  <si>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</si>
  <si>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</si>
  <si>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</si>
  <si>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</si>
  <si>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</si>
  <si>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</si>
  <si>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</si>
  <si>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</si>
  <si>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</si>
  <si>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</si>
  <si>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</si>
  <si>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</si>
  <si>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</si>
  <si>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</si>
  <si>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</si>
  <si>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</si>
  <si>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</si>
  <si>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</si>
  <si>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</si>
  <si>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</si>
  <si>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</si>
  <si>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</si>
  <si>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</si>
  <si>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</si>
  <si>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</si>
  <si>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</si>
  <si>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</si>
  <si>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</si>
  <si>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</si>
  <si>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</si>
  <si>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</si>
  <si>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</si>
  <si>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</si>
  <si>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</si>
  <si>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</si>
  <si>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</si>
  <si>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</si>
  <si>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</si>
  <si>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</si>
  <si>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</si>
  <si>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</si>
  <si>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</si>
  <si>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</si>
  <si>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</si>
  <si>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</si>
  <si>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</si>
  <si>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</si>
  <si>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</si>
  <si>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</si>
  <si>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</si>
  <si>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</si>
  <si>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</si>
  <si>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</si>
  <si>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</si>
  <si>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</si>
  <si>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</si>
  <si>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</si>
  <si>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</si>
  <si>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</si>
  <si>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</si>
  <si>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</si>
  <si>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</si>
  <si>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</si>
  <si>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</si>
  <si>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</si>
  <si>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</si>
  <si>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</si>
  <si>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</si>
  <si>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</si>
  <si>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</si>
  <si>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</si>
  <si>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</si>
  <si>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</si>
  <si>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</si>
  <si>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</si>
  <si>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</si>
  <si>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</si>
  <si>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</si>
  <si>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</si>
  <si>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</si>
  <si>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</si>
  <si>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</si>
  <si>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</si>
  <si>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</si>
  <si>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</si>
  <si>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</si>
  <si>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</si>
  <si>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</si>
  <si>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</si>
  <si>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</si>
  <si>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</si>
  <si>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</si>
  <si>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</si>
  <si>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</si>
  <si>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</si>
  <si>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</si>
  <si>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</si>
  <si>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</si>
  <si>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</si>
  <si>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</si>
  <si>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</si>
  <si>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</si>
  <si>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</si>
  <si>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</si>
  <si>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</si>
  <si>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</si>
  <si>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</si>
  <si>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</si>
  <si>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</si>
  <si>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</si>
  <si>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</si>
  <si>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</si>
  <si>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</si>
  <si>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</si>
  <si>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</si>
  <si>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</si>
  <si>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</si>
  <si>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</si>
  <si>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</si>
  <si>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</si>
  <si>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</si>
  <si>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</si>
  <si>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</si>
  <si>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</si>
  <si>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</si>
  <si>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</si>
  <si>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</si>
  <si>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</si>
  <si>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</si>
  <si>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</si>
  <si>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</si>
  <si>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</si>
  <si>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</si>
  <si>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</si>
  <si>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</si>
  <si>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</si>
  <si>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</si>
  <si>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</si>
  <si>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</si>
  <si>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</si>
  <si>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</si>
  <si>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</si>
  <si>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</si>
  <si>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</si>
  <si>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</si>
  <si>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</si>
  <si>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</si>
  <si>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</si>
  <si>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</si>
  <si>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</si>
  <si>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</si>
  <si>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</si>
  <si>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</si>
  <si>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</si>
  <si>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</si>
  <si>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</si>
  <si>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</si>
  <si>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</si>
  <si>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</si>
  <si>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</si>
  <si>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</si>
  <si>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</si>
  <si>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</si>
  <si>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</si>
  <si>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</si>
  <si>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</si>
  <si>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</si>
  <si>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</si>
  <si>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</si>
  <si>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</si>
  <si>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</si>
  <si>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</si>
  <si>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</si>
  <si>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</si>
  <si>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</si>
  <si>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</si>
  <si>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</si>
  <si>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</si>
  <si>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</si>
  <si>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</si>
  <si>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</si>
  <si>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</si>
  <si>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</si>
  <si>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</si>
  <si>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</si>
  <si>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</si>
  <si>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</si>
  <si>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</si>
  <si>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</si>
  <si>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</si>
  <si>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</si>
  <si>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</si>
  <si>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</si>
  <si>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</si>
  <si>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</si>
  <si>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</si>
  <si>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</si>
  <si>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</si>
  <si>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</si>
  <si>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</si>
  <si>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</si>
  <si>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</si>
  <si>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</si>
  <si>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</si>
  <si>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</si>
  <si>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</si>
  <si>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</si>
  <si>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</si>
  <si>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</si>
  <si>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</si>
  <si>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</si>
  <si>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</si>
  <si>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</si>
  <si>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</si>
  <si>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</si>
  <si>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</si>
  <si>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</si>
  <si>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</si>
  <si>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</si>
  <si>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</si>
  <si>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</si>
  <si>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</si>
  <si>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</si>
  <si>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</si>
  <si>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</si>
  <si>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</si>
  <si>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</si>
  <si>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</si>
  <si>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</si>
  <si>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</si>
  <si>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</si>
  <si>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</si>
  <si>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</si>
  <si>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</si>
  <si>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</si>
  <si>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</si>
  <si>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</si>
  <si>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</si>
  <si>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</si>
  <si>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</si>
  <si>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</si>
  <si>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</si>
  <si>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</si>
  <si>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</si>
  <si>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</si>
  <si>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</si>
  <si>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</si>
  <si>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</si>
  <si>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</si>
  <si>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</si>
  <si>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</si>
  <si>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</si>
  <si>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</si>
  <si>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</si>
  <si>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</si>
  <si>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</si>
  <si>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</si>
  <si>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</si>
  <si>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</si>
  <si>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</si>
  <si>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</si>
  <si>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</si>
  <si>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</si>
  <si>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</si>
  <si>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</si>
  <si>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</si>
  <si>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</si>
  <si>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</si>
  <si>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</si>
  <si>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</si>
  <si>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</si>
  <si>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</si>
  <si>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</si>
  <si>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</si>
  <si>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</si>
  <si>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</si>
  <si>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</si>
  <si>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</si>
  <si>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</si>
  <si>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</si>
  <si>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</si>
  <si>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</si>
  <si>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</si>
  <si>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</si>
  <si>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</si>
  <si>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</si>
  <si>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</si>
  <si>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</si>
  <si>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</si>
  <si>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</si>
  <si>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</si>
  <si>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</si>
  <si>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</si>
  <si>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</si>
  <si>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</si>
  <si>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</si>
  <si>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</si>
  <si>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</si>
  <si>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</si>
  <si>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</si>
  <si>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</si>
  <si>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</si>
  <si>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</si>
  <si>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</si>
  <si>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</si>
  <si>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</si>
  <si>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</si>
  <si>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</si>
  <si>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</si>
  <si>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</si>
  <si>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</si>
  <si>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</si>
  <si>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</si>
  <si>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</si>
  <si>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</si>
  <si>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</si>
  <si>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</si>
  <si>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</si>
  <si>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</si>
  <si>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</si>
  <si>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</si>
  <si>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</si>
  <si>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</si>
  <si>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</si>
  <si>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</si>
  <si>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</si>
  <si>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</si>
  <si>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</si>
  <si>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</si>
  <si>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</si>
  <si>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</si>
  <si>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</si>
  <si>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</si>
  <si>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</si>
  <si>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</si>
  <si>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</si>
  <si>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</si>
  <si>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</si>
  <si>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</si>
  <si>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</si>
  <si>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</si>
  <si>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</si>
  <si>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</si>
  <si>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</si>
  <si>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</si>
  <si>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</si>
  <si>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</si>
  <si>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</si>
  <si>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</si>
  <si>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</si>
  <si>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</si>
  <si>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</si>
  <si>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</si>
  <si>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</si>
  <si>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</si>
  <si>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</si>
  <si>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</si>
  <si>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</si>
  <si>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</si>
  <si>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</si>
  <si>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</si>
  <si>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</si>
  <si>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</si>
  <si>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</si>
  <si>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</si>
  <si>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</si>
  <si>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</si>
  <si>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</si>
  <si>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</si>
  <si>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</si>
  <si>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</si>
  <si>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</si>
  <si>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</si>
  <si>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</si>
  <si>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</si>
  <si>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</si>
  <si>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</si>
  <si>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</si>
  <si>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</si>
  <si>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</si>
  <si>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</si>
  <si>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</si>
  <si>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</si>
  <si>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</si>
  <si>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</si>
  <si>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</si>
  <si>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</si>
  <si>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</si>
  <si>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</si>
  <si>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</si>
  <si>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</si>
  <si>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</si>
  <si>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</si>
  <si>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</si>
  <si>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</si>
  <si>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</si>
  <si>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</si>
  <si>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</si>
  <si>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</si>
  <si>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</si>
  <si>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</si>
  <si>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</si>
  <si>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</si>
  <si>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</si>
  <si>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</si>
  <si>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</si>
  <si>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</si>
  <si>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</si>
  <si>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</si>
  <si>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</si>
  <si>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</si>
  <si>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</si>
  <si>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</si>
  <si>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</si>
  <si>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</si>
  <si>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</si>
  <si>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</si>
  <si>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</si>
  <si>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</si>
  <si>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</si>
  <si>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</si>
  <si>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</si>
  <si>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</si>
  <si>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</si>
  <si>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</si>
  <si>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</si>
  <si>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</si>
  <si>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</si>
  <si>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</si>
  <si>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</si>
  <si>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</si>
  <si>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</si>
  <si>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</si>
  <si>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</si>
  <si>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</si>
  <si>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</si>
  <si>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</si>
  <si>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</si>
  <si>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</si>
  <si>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</si>
  <si>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</si>
  <si>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</si>
  <si>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</si>
  <si>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</si>
  <si>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</si>
  <si>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</si>
  <si>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</si>
  <si>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</si>
  <si>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</si>
  <si>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</si>
  <si>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</si>
  <si>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</si>
  <si>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</si>
  <si>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</si>
  <si>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</si>
  <si>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</si>
  <si>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</si>
  <si>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</si>
  <si>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</si>
  <si>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</si>
  <si>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</si>
  <si>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</si>
  <si>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</si>
  <si>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</si>
  <si>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</si>
  <si>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</si>
  <si>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</si>
  <si>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</si>
  <si>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</si>
  <si>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</si>
  <si>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</si>
  <si>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</si>
  <si>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</si>
  <si>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</si>
  <si>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</si>
  <si>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</si>
  <si>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</si>
  <si>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</si>
  <si>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</si>
  <si>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</si>
  <si>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</si>
  <si>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</si>
  <si>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</si>
  <si>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</si>
  <si>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</si>
  <si>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</si>
  <si>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</si>
  <si>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</si>
  <si>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</si>
  <si>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</si>
  <si>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</si>
  <si>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</si>
  <si>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</si>
  <si>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</si>
  <si>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</si>
  <si>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</si>
  <si>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</si>
  <si>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</si>
  <si>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</si>
  <si>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</si>
  <si>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</si>
  <si>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</si>
  <si>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</si>
  <si>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</si>
  <si>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</si>
  <si>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</si>
  <si>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</si>
  <si>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</si>
  <si>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</si>
  <si>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</si>
  <si>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</si>
  <si>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</si>
  <si>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</si>
  <si>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</si>
  <si>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</si>
  <si>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</si>
  <si>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</si>
  <si>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</si>
  <si>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</si>
  <si>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</si>
  <si>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</si>
  <si>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</si>
  <si>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</si>
  <si>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</si>
  <si>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</si>
  <si>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</si>
  <si>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</si>
  <si>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</si>
  <si>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</si>
  <si>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</si>
  <si>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</si>
  <si>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</si>
  <si>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</si>
  <si>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</si>
  <si>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</si>
  <si>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</si>
  <si>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</si>
  <si>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</si>
  <si>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</si>
  <si>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</si>
  <si>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</si>
  <si>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</si>
  <si>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</si>
  <si>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</si>
  <si>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</si>
  <si>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</si>
  <si>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</si>
  <si>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</si>
  <si>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</si>
  <si>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</si>
  <si>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</si>
  <si>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</si>
  <si>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</si>
  <si>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</si>
  <si>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</si>
  <si>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</si>
  <si>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</si>
  <si>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</si>
  <si>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</si>
  <si>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</si>
  <si>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</si>
  <si>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</si>
  <si>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</si>
  <si>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</si>
  <si>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</si>
  <si>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</si>
  <si>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</si>
  <si>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</si>
  <si>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</si>
  <si>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</si>
  <si>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</si>
  <si>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</si>
  <si>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</si>
  <si>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</si>
  <si>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</si>
  <si>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</si>
  <si>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</si>
  <si>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</si>
  <si>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</si>
  <si>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</si>
  <si>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</si>
  <si>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</si>
  <si>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</si>
  <si>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</si>
  <si>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</si>
  <si>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</si>
  <si>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</si>
  <si>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</si>
  <si>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</si>
  <si>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</si>
  <si>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</si>
  <si>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</si>
  <si>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</si>
  <si>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</si>
  <si>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</si>
  <si>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</si>
  <si>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</si>
  <si>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</si>
  <si>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</si>
  <si>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</si>
  <si>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</si>
  <si>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</si>
  <si>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</si>
  <si>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</si>
  <si>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</si>
  <si>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</si>
  <si>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</si>
  <si>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</si>
  <si>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</si>
  <si>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</si>
  <si>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</si>
  <si>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</si>
  <si>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</si>
  <si>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</si>
  <si>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</si>
  <si>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</si>
  <si>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</si>
  <si>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</si>
  <si>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</si>
  <si>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</si>
  <si>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</si>
  <si>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</si>
  <si>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</si>
  <si>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</si>
  <si>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</si>
  <si>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</si>
  <si>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</si>
  <si>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</si>
  <si>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</si>
  <si>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</si>
  <si>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</si>
  <si>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</si>
  <si>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</si>
  <si>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</si>
  <si>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</si>
  <si>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</si>
  <si>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</si>
  <si>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</si>
  <si>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</si>
  <si>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</si>
  <si>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</si>
  <si>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</si>
  <si>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</si>
  <si>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</si>
  <si>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</si>
  <si>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</si>
  <si>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</si>
  <si>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</si>
  <si>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</si>
  <si>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</si>
  <si>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</si>
  <si>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</si>
  <si>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</si>
  <si>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</si>
  <si>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</si>
  <si>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</si>
  <si>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</si>
  <si>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</si>
  <si>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</si>
  <si>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</si>
  <si>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</si>
  <si>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</si>
  <si>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</si>
  <si>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</si>
  <si>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</si>
  <si>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</si>
  <si>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</si>
  <si>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</si>
  <si>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</si>
  <si>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</si>
  <si>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</si>
  <si>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</si>
  <si>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</si>
  <si>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</si>
  <si>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</si>
  <si>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</si>
  <si>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</si>
  <si>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</si>
  <si>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</si>
  <si>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</si>
  <si>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</si>
  <si>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</si>
  <si>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</si>
  <si>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</si>
  <si>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</si>
  <si>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</si>
  <si>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</si>
  <si>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</si>
  <si>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</si>
  <si>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</si>
  <si>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</si>
  <si>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</si>
  <si>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</si>
  <si>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</si>
  <si>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</si>
  <si>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</si>
  <si>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</si>
  <si>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</si>
  <si>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</si>
  <si>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</si>
  <si>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</si>
  <si>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</si>
  <si>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</si>
  <si>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</si>
  <si>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</si>
  <si>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</si>
  <si>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</si>
  <si>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</si>
  <si>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</si>
  <si>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</si>
  <si>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</si>
  <si>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</si>
  <si>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</si>
  <si>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</si>
  <si>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</si>
  <si>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</si>
  <si>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</si>
  <si>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</si>
  <si>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</si>
  <si>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</si>
  <si>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</si>
  <si>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</si>
  <si>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</si>
  <si>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</si>
  <si>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</si>
  <si>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</si>
  <si>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</si>
  <si>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</si>
  <si>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</si>
  <si>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</si>
  <si>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</si>
  <si>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</si>
  <si>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</si>
  <si>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</si>
  <si>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</si>
  <si>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</si>
  <si>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</si>
  <si>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</si>
  <si>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</si>
  <si>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</si>
  <si>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</si>
  <si>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</si>
  <si>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</si>
  <si>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</si>
  <si>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</si>
  <si>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</si>
  <si>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</si>
  <si>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</si>
  <si>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</si>
  <si>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</si>
  <si>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</si>
  <si>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</si>
  <si>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</si>
  <si>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</si>
  <si>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</si>
  <si>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</si>
  <si>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</si>
  <si>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</si>
  <si>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</si>
  <si>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</si>
  <si>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</si>
  <si>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</si>
  <si>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</si>
  <si>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</si>
  <si>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</si>
  <si>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</si>
  <si>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</si>
  <si>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</si>
  <si>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</si>
  <si>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</si>
  <si>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</si>
  <si>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</si>
  <si>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</si>
  <si>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</si>
  <si>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</si>
  <si>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</si>
  <si>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</si>
  <si>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</si>
  <si>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</si>
  <si>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</si>
  <si>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</si>
  <si>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</si>
  <si>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</si>
  <si>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</si>
  <si>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</si>
  <si>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</si>
  <si>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</si>
  <si>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</si>
  <si>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</si>
  <si>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</si>
  <si>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</si>
  <si>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</si>
  <si>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</si>
  <si>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</si>
  <si>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</si>
  <si>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</si>
  <si>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</si>
  <si>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</si>
  <si>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</si>
  <si>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</si>
  <si>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</si>
  <si>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</si>
  <si>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</si>
  <si>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</si>
  <si>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</si>
  <si>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</si>
  <si>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</si>
  <si>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</si>
  <si>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</si>
  <si>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</si>
  <si>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</si>
  <si>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</si>
  <si>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</si>
  <si>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</si>
  <si>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</si>
  <si>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</si>
  <si>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</si>
  <si>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</si>
  <si>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</si>
  <si>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</si>
  <si>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</si>
  <si>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</si>
  <si>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</si>
  <si>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</si>
  <si>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</si>
  <si>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</si>
  <si>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</si>
  <si>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</si>
  <si>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</si>
  <si>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</si>
  <si>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</si>
  <si>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</si>
  <si>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</si>
  <si>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</si>
  <si>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</si>
  <si>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</si>
  <si>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</si>
  <si>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</si>
  <si>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</si>
  <si>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</si>
  <si>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</si>
  <si>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</si>
  <si>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</si>
  <si>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</si>
  <si>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</si>
  <si>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</si>
  <si>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</si>
  <si>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</si>
  <si>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</si>
  <si>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</si>
  <si>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</si>
  <si>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</si>
  <si>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</si>
  <si>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</si>
  <si>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</si>
  <si>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</si>
  <si>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</si>
  <si>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</si>
  <si>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</si>
  <si>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</si>
  <si>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</si>
  <si>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</si>
  <si>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</si>
  <si>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</si>
  <si>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</si>
  <si>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</si>
  <si>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</si>
  <si>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</si>
  <si>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</si>
  <si>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</si>
  <si>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</si>
  <si>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</si>
  <si>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</si>
  <si>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</si>
  <si>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</si>
  <si>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</si>
  <si>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</si>
  <si>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</si>
  <si>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</si>
  <si>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</si>
  <si>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</si>
  <si>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</si>
  <si>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</si>
  <si>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</si>
  <si>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</si>
  <si>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</si>
  <si>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</si>
  <si>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</si>
  <si>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</si>
  <si>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</si>
  <si>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</si>
  <si>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</si>
  <si>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</si>
  <si>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</si>
  <si>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</si>
  <si>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</si>
  <si>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</si>
  <si>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</si>
  <si>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</si>
  <si>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</si>
  <si>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</si>
  <si>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</si>
  <si>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</si>
  <si>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</si>
  <si>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</si>
  <si>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</si>
  <si>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</si>
  <si>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</si>
  <si>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</si>
  <si>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</si>
  <si>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</si>
  <si>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</si>
  <si>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</si>
  <si>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</si>
  <si>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</si>
  <si>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</si>
  <si>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</si>
  <si>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</si>
  <si>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</si>
  <si>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</si>
  <si>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</si>
  <si>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</si>
  <si>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</si>
  <si>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</si>
  <si>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</si>
  <si>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</si>
  <si>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</si>
  <si>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</si>
  <si>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</si>
  <si>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</si>
  <si>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</si>
  <si>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</si>
  <si>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</si>
  <si>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</si>
  <si>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</si>
  <si>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</si>
  <si>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</si>
  <si>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</si>
  <si>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</si>
  <si>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</si>
  <si>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</si>
  <si>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</si>
  <si>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</si>
  <si>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</si>
  <si>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</si>
  <si>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</si>
  <si>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</si>
  <si>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</si>
  <si>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</si>
  <si>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</si>
  <si>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</si>
  <si>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</si>
  <si>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</si>
  <si>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</si>
  <si>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</si>
  <si>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</si>
  <si>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</si>
  <si>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</si>
  <si>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</si>
  <si>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</si>
  <si>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</si>
  <si>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</si>
  <si>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</si>
  <si>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</si>
  <si>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</si>
  <si>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</si>
  <si>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</si>
  <si>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</si>
  <si>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</si>
  <si>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</si>
  <si>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</si>
  <si>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</si>
  <si>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</si>
  <si>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</si>
  <si>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</si>
  <si>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</si>
  <si>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</si>
  <si>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</si>
  <si>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</si>
  <si>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</si>
  <si>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</si>
  <si>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</si>
  <si>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</si>
  <si>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</si>
  <si>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</si>
  <si>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</si>
  <si>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</si>
  <si>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</si>
  <si>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</si>
  <si>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</si>
  <si>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</si>
  <si>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</si>
  <si>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</si>
  <si>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</si>
  <si>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</si>
  <si>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</si>
  <si>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</si>
  <si>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</si>
  <si>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</si>
  <si>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</si>
  <si>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</si>
  <si>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</si>
  <si>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</si>
  <si>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</si>
  <si>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</si>
  <si>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</si>
  <si>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</si>
  <si>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</si>
  <si>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</si>
  <si>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</si>
  <si>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</si>
  <si>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</si>
  <si>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</si>
  <si>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</si>
  <si>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</si>
  <si>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</si>
  <si>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</si>
  <si>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</si>
  <si>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</si>
  <si>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</si>
  <si>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</si>
  <si>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</si>
  <si>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</si>
  <si>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</si>
  <si>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</si>
  <si>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</si>
  <si>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</si>
  <si>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</si>
  <si>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</si>
  <si>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</si>
  <si>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</si>
  <si>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</si>
  <si>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</si>
  <si>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</si>
  <si>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</si>
  <si>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</si>
  <si>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</si>
  <si>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</si>
  <si>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</si>
  <si>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</si>
  <si>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</si>
  <si>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</si>
  <si>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</si>
  <si>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</si>
  <si>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</si>
  <si>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</si>
  <si>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</si>
  <si>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</si>
  <si>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</si>
  <si>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</si>
  <si>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</si>
  <si>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</si>
  <si>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</si>
  <si>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</si>
  <si>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</si>
  <si>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</si>
  <si>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</si>
  <si>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</si>
  <si>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</si>
  <si>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</si>
  <si>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</si>
  <si>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</si>
  <si>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</si>
  <si>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</si>
  <si>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</si>
  <si>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</si>
  <si>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</si>
  <si>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</si>
  <si>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</si>
  <si>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</si>
  <si>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</si>
  <si>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</si>
  <si>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</si>
  <si>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</si>
  <si>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</si>
  <si>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</si>
  <si>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</si>
  <si>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</si>
  <si>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</si>
  <si>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</si>
  <si>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</si>
  <si>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</si>
  <si>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</si>
  <si>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</si>
  <si>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</si>
  <si>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</si>
  <si>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</si>
  <si>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</si>
  <si>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</si>
  <si>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</si>
  <si>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</si>
  <si>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</si>
  <si>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</si>
  <si>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</si>
  <si>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</si>
  <si>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</si>
  <si>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</si>
  <si>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</si>
  <si>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</si>
  <si>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</si>
  <si>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</si>
  <si>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</si>
  <si>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</si>
  <si>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</si>
  <si>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</si>
  <si>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</si>
  <si>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</si>
  <si>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</si>
  <si>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</si>
  <si>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</si>
  <si>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</si>
  <si>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</si>
  <si>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</si>
  <si>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</si>
  <si>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</si>
  <si>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</si>
  <si>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</si>
  <si>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</si>
  <si>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</si>
  <si>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</si>
  <si>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</si>
  <si>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</si>
  <si>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</si>
  <si>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</si>
  <si>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</si>
  <si>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</si>
  <si>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</si>
  <si>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</si>
  <si>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</si>
  <si>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</si>
  <si>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</si>
  <si>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</si>
  <si>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</si>
  <si>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</si>
  <si>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</si>
  <si>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</si>
  <si>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</si>
  <si>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</si>
  <si>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</si>
  <si>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</si>
  <si>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</si>
  <si>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</si>
  <si>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</si>
  <si>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</si>
  <si>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</si>
  <si>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</si>
  <si>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</si>
  <si>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</si>
  <si>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</si>
  <si>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</si>
  <si>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</si>
  <si>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</si>
  <si>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</si>
  <si>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</si>
  <si>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</si>
  <si>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</si>
  <si>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</si>
  <si>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</si>
  <si>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</si>
  <si>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</si>
  <si>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</si>
  <si>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</si>
  <si>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</si>
  <si>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</si>
  <si>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</si>
  <si>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</si>
  <si>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</si>
  <si>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</si>
  <si>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</si>
  <si>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</si>
  <si>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</si>
  <si>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</si>
  <si>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</si>
  <si>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</si>
  <si>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</si>
  <si>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</si>
  <si>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</si>
  <si>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</si>
  <si>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</si>
  <si>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</si>
  <si>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</si>
  <si>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</si>
  <si>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</si>
  <si>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</si>
  <si>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</si>
  <si>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</si>
  <si>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</si>
  <si>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</si>
  <si>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</si>
  <si>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</si>
  <si>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</si>
  <si>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</si>
  <si>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</si>
  <si>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</si>
  <si>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</si>
  <si>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</si>
  <si>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</si>
  <si>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</si>
  <si>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</si>
  <si>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</si>
  <si>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</si>
  <si>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</si>
  <si>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</si>
  <si>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</si>
  <si>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</si>
  <si>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</si>
  <si>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</si>
  <si>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</si>
  <si>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</si>
  <si>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</si>
  <si>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</si>
  <si>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</si>
  <si>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</si>
  <si>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</si>
  <si>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</si>
  <si>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</si>
  <si>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</si>
  <si>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</si>
  <si>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</si>
  <si>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</si>
  <si>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</si>
  <si>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</si>
  <si>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</si>
  <si>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</si>
  <si>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</si>
  <si>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</si>
  <si>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</si>
  <si>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</si>
  <si>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</si>
  <si>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</si>
  <si>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</si>
  <si>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</si>
  <si>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</si>
  <si>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</si>
  <si>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</si>
  <si>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</si>
  <si>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</si>
  <si>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</si>
  <si>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</si>
  <si>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</si>
  <si>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</si>
  <si>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</si>
  <si>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</si>
  <si>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</si>
  <si>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</si>
  <si>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</si>
  <si>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</si>
  <si>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</si>
  <si>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</si>
  <si>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</si>
  <si>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</si>
  <si>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</si>
  <si>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</si>
  <si>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</si>
  <si>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</si>
  <si>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</si>
  <si>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</si>
  <si>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</si>
  <si>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</si>
  <si>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</si>
  <si>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</si>
  <si>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</si>
  <si>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</si>
  <si>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</si>
  <si>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</si>
  <si>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</si>
  <si>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</si>
  <si>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</si>
  <si>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</si>
  <si>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</si>
  <si>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</si>
  <si>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</si>
  <si>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</si>
  <si>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</si>
  <si>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</si>
  <si>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</si>
  <si>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</si>
  <si>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</si>
  <si>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</si>
  <si>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</si>
  <si>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</si>
  <si>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</si>
  <si>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</si>
  <si>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</si>
  <si>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</si>
  <si>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</si>
  <si>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</si>
  <si>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</si>
  <si>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</si>
  <si>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</si>
  <si>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</si>
  <si>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</si>
  <si>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</si>
  <si>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</si>
  <si>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</si>
  <si>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</si>
  <si>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</si>
  <si>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</si>
  <si>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</si>
  <si>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</si>
  <si>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</si>
  <si>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</si>
  <si>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</si>
  <si>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</si>
  <si>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</si>
  <si>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</si>
  <si>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</si>
  <si>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</si>
  <si>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</si>
  <si>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</si>
  <si>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</si>
  <si>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</si>
  <si>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</si>
  <si>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</si>
  <si>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</si>
  <si>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</si>
  <si>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</si>
  <si>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</si>
  <si>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</si>
  <si>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</si>
  <si>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</si>
  <si>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</si>
  <si>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</si>
  <si>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</si>
  <si>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</si>
  <si>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</si>
  <si>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</si>
  <si>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</si>
  <si>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</si>
  <si>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</si>
  <si>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</si>
  <si>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</si>
  <si>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</si>
  <si>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</si>
  <si>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</si>
  <si>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</si>
  <si>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</si>
  <si>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</si>
  <si>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</si>
  <si>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</si>
  <si>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</si>
  <si>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</si>
  <si>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</si>
  <si>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</si>
  <si>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</si>
  <si>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</si>
  <si>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</si>
  <si>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</si>
  <si>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</si>
  <si>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</si>
  <si>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</si>
  <si>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</si>
  <si>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</si>
  <si>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</si>
  <si>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</si>
  <si>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</si>
  <si>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</si>
  <si>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</si>
  <si>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</si>
  <si>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</si>
  <si>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</si>
  <si>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</si>
  <si>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</si>
  <si>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</si>
  <si>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</si>
  <si>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</si>
  <si>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</si>
  <si>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</si>
  <si>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</si>
  <si>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</si>
  <si>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</si>
  <si>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</si>
  <si>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</si>
  <si>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</si>
  <si>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</si>
  <si>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</si>
  <si>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</si>
  <si>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</si>
  <si>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</si>
  <si>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</si>
  <si>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</si>
  <si>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</si>
  <si>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</si>
  <si>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</si>
  <si>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</si>
  <si>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</si>
  <si>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</si>
  <si>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</si>
  <si>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</si>
  <si>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</si>
  <si>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</si>
  <si>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</si>
  <si>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</si>
  <si>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</si>
  <si>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</si>
  <si>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</si>
  <si>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</si>
  <si>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</si>
  <si>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</si>
  <si>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</si>
  <si>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</si>
  <si>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</si>
  <si>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</si>
  <si>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</si>
  <si>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</si>
  <si>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</si>
  <si>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</si>
  <si>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</si>
  <si>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</si>
  <si>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</si>
  <si>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</si>
  <si>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</si>
  <si>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</si>
  <si>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</si>
  <si>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</si>
  <si>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</si>
  <si>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</si>
  <si>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</si>
  <si>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</si>
  <si>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</si>
  <si>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</si>
  <si>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</si>
  <si>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</si>
  <si>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</si>
  <si>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</si>
  <si>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</si>
  <si>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</si>
  <si>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</si>
  <si>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</si>
  <si>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</si>
  <si>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</si>
  <si>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</si>
  <si>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</si>
  <si>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</si>
  <si>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</si>
  <si>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</si>
  <si>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</si>
  <si>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</si>
  <si>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</si>
  <si>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</si>
  <si>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</si>
  <si>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</si>
  <si>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</si>
  <si>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</si>
  <si>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</si>
  <si>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</si>
  <si>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</si>
  <si>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</si>
  <si>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</si>
  <si>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</si>
  <si>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</si>
  <si>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</si>
  <si>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</si>
  <si>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</si>
  <si>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</si>
  <si>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</si>
  <si>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</si>
  <si>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</si>
  <si>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</si>
  <si>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</si>
  <si>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</si>
  <si>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</si>
  <si>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</si>
  <si>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</si>
  <si>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</si>
  <si>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</si>
  <si>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</si>
  <si>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</si>
  <si>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</si>
  <si>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</si>
  <si>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</si>
  <si>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</si>
  <si>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</si>
  <si>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</si>
  <si>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</si>
  <si>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</si>
  <si>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</si>
  <si>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</si>
  <si>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</si>
  <si>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</si>
  <si>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</si>
  <si>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</si>
  <si>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</si>
  <si>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</si>
  <si>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</si>
  <si>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</si>
  <si>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</si>
  <si>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</si>
  <si>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</si>
  <si>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</si>
  <si>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</si>
  <si>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</si>
  <si>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</si>
  <si>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</si>
  <si>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</si>
  <si>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</si>
  <si>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</si>
  <si>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</si>
  <si>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</si>
  <si>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</si>
  <si>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</si>
  <si>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</si>
  <si>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</si>
  <si>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</si>
  <si>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</si>
  <si>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</si>
  <si>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</si>
  <si>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</si>
  <si>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</si>
  <si>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</si>
  <si>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</si>
  <si>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</si>
  <si>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</si>
  <si>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</si>
  <si>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</si>
  <si>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</si>
  <si>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</si>
  <si>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</si>
  <si>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</si>
  <si>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</si>
  <si>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</si>
  <si>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</si>
  <si>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</si>
  <si>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</si>
  <si>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</si>
  <si>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</si>
  <si>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</si>
  <si>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</si>
  <si>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</si>
  <si>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</si>
  <si>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</si>
  <si>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</si>
  <si>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</si>
  <si>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</si>
  <si>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</si>
  <si>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</si>
  <si>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</si>
  <si>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</si>
  <si>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</si>
  <si>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</si>
  <si>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</si>
  <si>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</si>
  <si>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</si>
  <si>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</si>
  <si>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</si>
  <si>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</si>
  <si>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</si>
  <si>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</si>
  <si>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</si>
  <si>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</si>
  <si>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</si>
  <si>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</si>
  <si>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</si>
  <si>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</si>
  <si>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</si>
  <si>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</si>
  <si>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</si>
  <si>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</si>
  <si>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</si>
  <si>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</si>
  <si>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</si>
  <si>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</si>
  <si>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</si>
  <si>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</si>
  <si>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</si>
  <si>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</si>
  <si>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</si>
  <si>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</si>
  <si>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</si>
  <si>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</si>
  <si>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</si>
  <si>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</si>
  <si>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</si>
  <si>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</si>
  <si>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</si>
  <si>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</si>
  <si>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</si>
  <si>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</si>
  <si>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</si>
  <si>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</si>
  <si>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</si>
  <si>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</si>
  <si>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</si>
  <si>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</si>
  <si>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</si>
  <si>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</si>
  <si>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</si>
  <si>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</si>
  <si>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</si>
  <si>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</si>
  <si>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</si>
  <si>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</si>
  <si>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</si>
  <si>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</si>
  <si>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</si>
  <si>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</si>
  <si>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</si>
  <si>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</si>
  <si>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</si>
  <si>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</si>
  <si>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</si>
  <si>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</si>
  <si>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</si>
  <si>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</si>
  <si>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</si>
  <si>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</si>
  <si>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</si>
  <si>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</si>
  <si>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</si>
  <si>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</si>
  <si>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</si>
  <si>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</si>
  <si>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</si>
  <si>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</si>
  <si>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</si>
  <si>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</si>
  <si>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</si>
  <si>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</si>
  <si>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</si>
  <si>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</si>
  <si>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</si>
  <si>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</si>
  <si>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</si>
  <si>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</si>
  <si>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</si>
  <si>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</si>
  <si>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</si>
  <si>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</si>
  <si>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</si>
  <si>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</si>
  <si>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</si>
  <si>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</si>
  <si>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</si>
  <si>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</si>
  <si>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</si>
  <si>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</si>
  <si>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</si>
  <si>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</si>
  <si>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</si>
  <si>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</si>
  <si>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</si>
  <si>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</si>
  <si>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</si>
  <si>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</si>
  <si>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</si>
  <si>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</si>
  <si>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</si>
  <si>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</si>
  <si>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</si>
  <si>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</si>
  <si>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</si>
  <si>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</si>
  <si>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</si>
  <si>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</si>
  <si>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</si>
  <si>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</si>
  <si>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</si>
  <si>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</si>
  <si>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</si>
  <si>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</si>
  <si>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</si>
  <si>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</si>
  <si>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</si>
  <si>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</si>
  <si>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</si>
  <si>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</si>
  <si>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</si>
  <si>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</si>
  <si>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</si>
  <si>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</si>
  <si>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</si>
  <si>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</si>
  <si>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</si>
  <si>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</si>
  <si>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</si>
  <si>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</si>
  <si>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</si>
  <si>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</si>
  <si>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</si>
  <si>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</si>
  <si>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</si>
  <si>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</si>
  <si>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</si>
  <si>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</si>
  <si>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</si>
  <si>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</si>
  <si>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</si>
  <si>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</si>
  <si>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</si>
  <si>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</si>
  <si>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</si>
  <si>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</si>
  <si>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</si>
  <si>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</si>
  <si>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</si>
  <si>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</si>
  <si>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</si>
  <si>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</si>
  <si>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</si>
  <si>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</si>
  <si>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</si>
  <si>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</si>
  <si>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</si>
  <si>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</si>
  <si>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</si>
  <si>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</si>
  <si>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</si>
  <si>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</si>
  <si>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</si>
  <si>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</si>
  <si>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</si>
  <si>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</si>
  <si>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</si>
  <si>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</si>
  <si>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</si>
  <si>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</si>
  <si>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</si>
  <si>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</si>
  <si>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</si>
  <si>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</si>
  <si>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</si>
  <si>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</si>
  <si>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</si>
  <si>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</si>
  <si>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</si>
  <si>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</si>
  <si>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</si>
  <si>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</si>
  <si>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</si>
  <si>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</si>
  <si>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</si>
  <si>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</si>
  <si>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</si>
  <si>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</si>
  <si>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</si>
  <si>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</si>
  <si>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</si>
  <si>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</si>
  <si>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</si>
  <si>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</si>
  <si>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</si>
  <si>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</si>
  <si>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</si>
  <si>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</si>
  <si>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</si>
  <si>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</si>
  <si>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</si>
  <si>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</si>
  <si>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</si>
  <si>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</si>
  <si>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</si>
  <si>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</si>
  <si>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</si>
  <si>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</si>
  <si>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</si>
  <si>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</si>
  <si>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</si>
  <si>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</si>
  <si>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</si>
  <si>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</si>
  <si>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</si>
  <si>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</si>
  <si>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</si>
  <si>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</si>
  <si>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</si>
  <si>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</si>
  <si>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</si>
  <si>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</si>
  <si>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</si>
  <si>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</si>
  <si>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</si>
  <si>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</si>
  <si>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</si>
  <si>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</si>
  <si>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</si>
  <si>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</si>
  <si>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</si>
  <si>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</si>
  <si>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</si>
  <si>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</si>
  <si>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</si>
  <si>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</si>
  <si>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</si>
  <si>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</si>
  <si>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</si>
  <si>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</si>
  <si>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</si>
  <si>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</si>
  <si>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</si>
  <si>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</si>
  <si>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</si>
  <si>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</si>
  <si>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</si>
  <si>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</si>
  <si>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</si>
  <si>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</si>
  <si>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</si>
  <si>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</si>
  <si>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</si>
  <si>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</si>
  <si>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</si>
  <si>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</si>
  <si>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</si>
  <si>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</si>
  <si>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</si>
  <si>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</si>
  <si>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</si>
  <si>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</si>
  <si>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</si>
  <si>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</si>
  <si>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</si>
  <si>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</si>
  <si>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</si>
  <si>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</si>
  <si>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</si>
  <si>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</si>
  <si>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</si>
  <si>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</si>
  <si>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</si>
  <si>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</si>
  <si>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</si>
  <si>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</si>
  <si>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</si>
  <si>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</si>
  <si>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</si>
  <si>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</si>
  <si>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</si>
  <si>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</si>
  <si>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</si>
  <si>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</si>
  <si>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</si>
  <si>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</si>
  <si>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</si>
  <si>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</si>
  <si>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</si>
  <si>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</si>
  <si>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</si>
  <si>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</si>
  <si>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</si>
  <si>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</si>
  <si>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</si>
  <si>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</si>
  <si>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</si>
  <si>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</si>
  <si>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</si>
  <si>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</si>
  <si>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</si>
  <si>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</si>
  <si>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</si>
  <si>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</si>
  <si>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</si>
  <si>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</si>
  <si>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</si>
  <si>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</si>
  <si>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</si>
  <si>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</si>
  <si>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</si>
  <si>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</si>
  <si>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</si>
  <si>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</si>
  <si>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</si>
  <si>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</si>
  <si>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</si>
  <si>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</si>
  <si>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</si>
  <si>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</si>
  <si>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</si>
  <si>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</si>
  <si>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</si>
  <si>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</si>
  <si>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</si>
  <si>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</si>
  <si>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</si>
  <si>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</si>
  <si>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</si>
  <si>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</si>
  <si>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</si>
  <si>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</si>
  <si>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</si>
  <si>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</si>
  <si>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</si>
  <si>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</si>
  <si>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</si>
  <si>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</si>
  <si>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</si>
  <si>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</si>
  <si>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</si>
  <si>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</si>
  <si>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</si>
  <si>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</si>
  <si>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</si>
  <si>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</si>
  <si>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</si>
  <si>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</si>
  <si>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</si>
  <si>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</si>
  <si>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</si>
  <si>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</si>
  <si>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</si>
  <si>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</si>
  <si>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</si>
  <si>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</si>
  <si>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</si>
  <si>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</si>
  <si>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</si>
  <si>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</si>
  <si>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</si>
  <si>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</si>
  <si>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</si>
  <si>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</si>
  <si>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</si>
  <si>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</si>
  <si>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</si>
  <si>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</si>
  <si>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</si>
  <si>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</si>
  <si>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</si>
  <si>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</si>
  <si>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</si>
  <si>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</si>
  <si>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</si>
  <si>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</si>
  <si>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</si>
  <si>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</si>
  <si>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</si>
  <si>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</si>
  <si>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</si>
  <si>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</si>
  <si>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</si>
  <si>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</si>
  <si>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</si>
  <si>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</si>
  <si>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</si>
  <si>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</si>
  <si>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</si>
  <si>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</si>
  <si>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</si>
  <si>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</si>
  <si>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</si>
  <si>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</si>
  <si>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</si>
  <si>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</si>
  <si>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</si>
  <si>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</si>
  <si>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</si>
  <si>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</si>
  <si>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</si>
  <si>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</si>
  <si>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</si>
  <si>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</si>
  <si>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</si>
  <si>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</si>
  <si>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</si>
  <si>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</si>
  <si>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</si>
  <si>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</si>
  <si>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</si>
  <si>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</si>
  <si>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</si>
  <si>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</si>
  <si>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</si>
  <si>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</si>
  <si>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</si>
  <si>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</si>
  <si>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</si>
  <si>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</si>
  <si>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</si>
  <si>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</si>
  <si>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</si>
  <si>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</si>
  <si>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</si>
  <si>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</si>
  <si>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</si>
  <si>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</si>
  <si>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</si>
  <si>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</si>
  <si>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</si>
  <si>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</si>
  <si>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</si>
  <si>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</si>
  <si>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</si>
  <si>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</si>
  <si>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</si>
  <si>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</si>
  <si>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</si>
  <si>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</si>
  <si>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</si>
  <si>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</si>
  <si>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</si>
  <si>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</si>
  <si>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</si>
  <si>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</si>
  <si>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</si>
  <si>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</si>
  <si>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</si>
  <si>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</si>
  <si>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</si>
  <si>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</si>
  <si>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</si>
  <si>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</si>
  <si>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</si>
  <si>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</si>
  <si>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</si>
  <si>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</si>
  <si>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</si>
  <si>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</si>
  <si>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</si>
  <si>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</si>
  <si>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</si>
  <si>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</si>
  <si>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</si>
  <si>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</si>
  <si>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</si>
  <si>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</si>
  <si>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</si>
  <si>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</si>
  <si>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</si>
  <si>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</si>
  <si>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</si>
  <si>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</si>
  <si>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</si>
  <si>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</si>
  <si>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</si>
  <si>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</si>
  <si>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</si>
  <si>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</si>
  <si>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</si>
  <si>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</si>
  <si>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</si>
  <si>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</si>
  <si>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</si>
  <si>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</si>
  <si>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</si>
  <si>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</si>
  <si>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</si>
  <si>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</si>
  <si>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</si>
  <si>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</si>
  <si>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</si>
  <si>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</si>
  <si>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</si>
  <si>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</si>
  <si>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</si>
  <si>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</si>
  <si>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</si>
  <si>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</si>
  <si>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</si>
  <si>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</si>
  <si>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</si>
  <si>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</si>
  <si>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</si>
  <si>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</si>
  <si>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</si>
  <si>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</si>
  <si>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</si>
  <si>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</si>
  <si>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</si>
  <si>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</si>
  <si>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</si>
  <si>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</si>
  <si>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</si>
  <si>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</si>
  <si>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</si>
  <si>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</si>
  <si>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</si>
  <si>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</si>
  <si>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</si>
  <si>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</si>
  <si>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</si>
  <si>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</si>
  <si>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</si>
  <si>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</si>
  <si>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</si>
  <si>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</si>
  <si>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</si>
  <si>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</si>
  <si>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</si>
  <si>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</si>
  <si>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</si>
  <si>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</si>
  <si>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</si>
  <si>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</si>
  <si>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</si>
  <si>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</si>
  <si>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</si>
  <si>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</si>
  <si>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</si>
  <si>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</si>
  <si>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</si>
  <si>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</si>
  <si>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</si>
  <si>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</si>
  <si>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</si>
  <si>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</si>
  <si>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</si>
  <si>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</si>
  <si>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</si>
  <si>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</si>
  <si>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</si>
  <si>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</si>
  <si>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</si>
  <si>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</si>
  <si>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</si>
  <si>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</si>
  <si>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</si>
  <si>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</si>
  <si>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</si>
  <si>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</si>
  <si>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</si>
  <si>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</si>
  <si>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</si>
  <si>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</si>
  <si>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</si>
  <si>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</si>
  <si>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</si>
  <si>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</si>
  <si>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</si>
  <si>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</si>
  <si>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</si>
  <si>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</si>
  <si>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</si>
  <si>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</si>
  <si>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</si>
  <si>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</si>
  <si>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</si>
  <si>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</si>
  <si>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</si>
  <si>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</si>
  <si>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</si>
  <si>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</si>
  <si>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</si>
  <si>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</si>
  <si>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</si>
  <si>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</si>
  <si>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</si>
  <si>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</si>
  <si>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</si>
  <si>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</si>
  <si>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</si>
  <si>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</si>
  <si>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</si>
  <si>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</si>
  <si>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</si>
  <si>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</si>
  <si>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</si>
  <si>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</si>
  <si>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</si>
  <si>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</si>
  <si>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</si>
  <si>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</si>
  <si>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</si>
  <si>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</si>
  <si>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</si>
  <si>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</si>
  <si>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</si>
  <si>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</si>
  <si>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</si>
  <si>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</si>
  <si>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</si>
  <si>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</si>
  <si>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</si>
  <si>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</si>
  <si>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</si>
  <si>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</si>
  <si>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</si>
  <si>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</si>
  <si>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</si>
  <si>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</si>
  <si>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</si>
  <si>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</si>
  <si>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</si>
  <si>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</si>
  <si>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</si>
  <si>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</si>
  <si>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</si>
  <si>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</si>
  <si>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</si>
  <si>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</si>
  <si>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</si>
  <si>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</si>
  <si>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</si>
  <si>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</si>
  <si>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</si>
  <si>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</si>
  <si>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</si>
  <si>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</si>
  <si>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</si>
  <si>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</si>
  <si>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</si>
  <si>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</si>
  <si>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</si>
  <si>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</si>
  <si>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</si>
  <si>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</si>
  <si>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</si>
  <si>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</si>
  <si>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</si>
  <si>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</si>
  <si>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</si>
  <si>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</si>
  <si>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</si>
  <si>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</si>
  <si>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</si>
  <si>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</si>
  <si>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</si>
  <si>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</si>
  <si>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</si>
  <si>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</si>
  <si>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</si>
  <si>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</si>
  <si>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</si>
  <si>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</si>
  <si>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</si>
  <si>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</si>
  <si>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</si>
  <si>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</si>
  <si>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</si>
  <si>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</si>
  <si>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</si>
  <si>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</si>
  <si>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</si>
  <si>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</si>
  <si>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</si>
  <si>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</si>
  <si>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</si>
  <si>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</si>
  <si>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</si>
  <si>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</si>
  <si>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</si>
  <si>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</si>
  <si>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</si>
  <si>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</si>
  <si>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</si>
  <si>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</si>
  <si>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</si>
  <si>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</si>
  <si>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</si>
  <si>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</si>
  <si>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</si>
  <si>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</si>
  <si>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</si>
  <si>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</si>
  <si>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</si>
  <si>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</si>
  <si>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</si>
  <si>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</si>
  <si>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</si>
  <si>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</si>
  <si>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</si>
  <si>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</si>
  <si>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</si>
  <si>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</si>
  <si>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</si>
  <si>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</si>
  <si>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</si>
  <si>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</si>
  <si>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</si>
  <si>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</si>
  <si>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</si>
  <si>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</si>
  <si>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</si>
  <si>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</si>
  <si>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</si>
  <si>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</si>
  <si>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</si>
  <si>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</si>
  <si>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</si>
  <si>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</si>
  <si>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</si>
  <si>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</si>
  <si>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</si>
  <si>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</si>
  <si>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</si>
  <si>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</si>
  <si>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</si>
  <si>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</si>
  <si>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</si>
  <si>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</si>
  <si>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</si>
  <si>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</si>
  <si>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</si>
  <si>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</si>
  <si>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</si>
  <si>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</si>
  <si>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</si>
  <si>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</si>
  <si>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</si>
  <si>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</si>
  <si>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</si>
  <si>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</si>
  <si>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</si>
  <si>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</si>
  <si>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</si>
  <si>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</si>
  <si>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</si>
  <si>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</si>
  <si>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</si>
  <si>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</si>
  <si>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</si>
  <si>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</si>
  <si>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</si>
  <si>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</si>
  <si>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</si>
  <si>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</si>
  <si>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</si>
  <si>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</si>
  <si>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</si>
  <si>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</si>
  <si>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</si>
  <si>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</si>
  <si>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</si>
  <si>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</si>
  <si>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</si>
  <si>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</si>
  <si>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</si>
  <si>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</si>
  <si>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</si>
  <si>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</si>
  <si>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</si>
  <si>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</si>
  <si>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</si>
  <si>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</si>
  <si>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</si>
  <si>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</si>
  <si>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</si>
  <si>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</si>
  <si>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</si>
  <si>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</si>
  <si>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</si>
  <si>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</si>
  <si>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</si>
  <si>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</si>
  <si>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</si>
  <si>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</si>
  <si>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</si>
  <si>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</si>
  <si>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</si>
  <si>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</si>
  <si>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</si>
  <si>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</si>
  <si>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</si>
  <si>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</si>
  <si>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</si>
  <si>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</si>
  <si>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</si>
  <si>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</si>
  <si>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</si>
  <si>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</si>
  <si>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</si>
  <si>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</si>
  <si>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</si>
  <si>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</si>
  <si>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</si>
  <si>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</si>
  <si>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</si>
  <si>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</si>
  <si>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</si>
  <si>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</si>
  <si>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</si>
  <si>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</si>
  <si>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</si>
  <si>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</si>
  <si>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</si>
  <si>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</si>
  <si>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</si>
  <si>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</si>
  <si>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</si>
  <si>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</si>
  <si>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</si>
  <si>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</si>
  <si>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</si>
  <si>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</si>
  <si>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</si>
  <si>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</si>
  <si>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</si>
  <si>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</si>
  <si>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</si>
  <si>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</si>
  <si>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</si>
  <si>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</si>
  <si>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</si>
  <si>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</si>
  <si>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</si>
  <si>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</si>
  <si>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</si>
  <si>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</si>
  <si>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</si>
  <si>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</si>
  <si>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</si>
  <si>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</si>
  <si>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</si>
  <si>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</si>
  <si>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</si>
  <si>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</si>
  <si>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</si>
  <si>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</si>
  <si>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</si>
  <si>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</si>
  <si>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</si>
  <si>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</si>
  <si>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</si>
  <si>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</si>
  <si>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</si>
  <si>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</si>
  <si>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</si>
  <si>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</si>
  <si>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</si>
  <si>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</si>
  <si>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</si>
  <si>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</si>
  <si>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</si>
  <si>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</si>
  <si>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</si>
  <si>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</si>
  <si>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</si>
  <si>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</si>
  <si>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</si>
  <si>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</si>
  <si>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</si>
  <si>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</si>
  <si>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</si>
  <si>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</si>
  <si>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</si>
  <si>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</si>
  <si>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</si>
  <si>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</si>
  <si>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</si>
  <si>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</si>
  <si>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</si>
  <si>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</si>
  <si>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</si>
  <si>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</si>
  <si>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</si>
  <si>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</si>
  <si>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</si>
  <si>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</si>
  <si>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</si>
  <si>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</si>
  <si>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</si>
  <si>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</si>
  <si>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</si>
  <si>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</si>
  <si>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</si>
  <si>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</si>
  <si>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</si>
  <si>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</si>
  <si>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</si>
  <si>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</si>
  <si>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</si>
  <si>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</si>
  <si>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</si>
  <si>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</si>
  <si>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</si>
  <si>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</si>
  <si>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</si>
  <si>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</si>
  <si>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</si>
  <si>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</si>
  <si>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</si>
  <si>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</si>
  <si>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</si>
  <si>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</si>
  <si>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</si>
  <si>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</si>
  <si>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</si>
  <si>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</si>
  <si>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</si>
  <si>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</si>
  <si>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</si>
  <si>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</si>
  <si>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</si>
  <si>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</si>
  <si>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</si>
  <si>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</si>
  <si>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</si>
  <si>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</si>
  <si>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</si>
  <si>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</si>
  <si>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</si>
  <si>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</si>
  <si>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</si>
  <si>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</si>
  <si>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</si>
  <si>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</si>
  <si>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</si>
  <si>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</si>
  <si>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</si>
  <si>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</si>
  <si>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</si>
  <si>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</si>
  <si>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</si>
  <si>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</si>
  <si>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</si>
  <si>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</si>
  <si>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</si>
  <si>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</si>
  <si>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</si>
  <si>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</si>
  <si>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</si>
  <si>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</si>
  <si>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</si>
  <si>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</si>
  <si>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</si>
  <si>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</si>
  <si>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</si>
  <si>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</si>
  <si>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</si>
  <si>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</si>
  <si>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</si>
  <si>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</si>
  <si>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</si>
  <si>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</si>
  <si>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</si>
  <si>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</si>
  <si>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</si>
  <si>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</si>
  <si>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</si>
  <si>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</si>
  <si>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</si>
  <si>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</si>
  <si>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</si>
  <si>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</si>
  <si>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</si>
  <si>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</si>
  <si>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</si>
  <si>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</si>
  <si>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</si>
  <si>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</si>
  <si>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</si>
  <si>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</si>
  <si>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</si>
  <si>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</si>
  <si>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</si>
  <si>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</si>
  <si>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</si>
  <si>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</si>
  <si>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</si>
  <si>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</si>
  <si>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</si>
  <si>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</si>
  <si>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</si>
  <si>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</si>
  <si>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</si>
  <si>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</si>
  <si>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</si>
  <si>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</si>
  <si>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</si>
  <si>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</si>
  <si>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</si>
  <si>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</si>
  <si>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</si>
  <si>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</si>
  <si>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</si>
  <si>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</si>
  <si>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</si>
  <si>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</si>
  <si>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</si>
  <si>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</si>
  <si>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</si>
  <si>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</si>
  <si>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</si>
  <si>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</si>
  <si>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</si>
  <si>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</si>
  <si>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</si>
  <si>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</si>
  <si>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</si>
  <si>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</si>
  <si>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</si>
  <si>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</si>
  <si>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</si>
  <si>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</si>
  <si>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</si>
  <si>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</si>
  <si>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</si>
  <si>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</si>
  <si>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</si>
  <si>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</si>
  <si>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</si>
  <si>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</si>
  <si>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</si>
  <si>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</si>
  <si>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</si>
  <si>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</si>
  <si>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</si>
  <si>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</si>
  <si>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</si>
  <si>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</si>
  <si>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</si>
  <si>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</si>
  <si>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</si>
  <si>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</si>
  <si>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</si>
  <si>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</si>
  <si>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</si>
  <si>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</si>
  <si>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</si>
  <si>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</si>
  <si>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</si>
  <si>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</si>
  <si>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</si>
  <si>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</si>
  <si>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</si>
  <si>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</si>
  <si>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</si>
  <si>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</si>
  <si>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</si>
  <si>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</si>
  <si>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</si>
  <si>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</si>
  <si>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</si>
  <si>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</si>
  <si>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</si>
  <si>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</si>
  <si>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</si>
  <si>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</si>
  <si>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</si>
  <si>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</si>
  <si>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</si>
  <si>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</si>
  <si>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</si>
  <si>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</si>
  <si>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</si>
  <si>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</si>
  <si>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</si>
  <si>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</si>
  <si>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</si>
  <si>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</si>
  <si>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</si>
  <si>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</si>
  <si>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</si>
  <si>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</si>
  <si>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</si>
  <si>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</si>
  <si>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</si>
  <si>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</si>
  <si>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</si>
  <si>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</si>
  <si>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</si>
  <si>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</si>
  <si>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</si>
  <si>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</si>
  <si>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</si>
  <si>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</si>
  <si>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</si>
  <si>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</si>
  <si>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</si>
  <si>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</si>
  <si>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</si>
  <si>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</si>
  <si>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</si>
  <si>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</si>
  <si>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</si>
  <si>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</si>
  <si>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</si>
  <si>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</si>
  <si>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</si>
  <si>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</si>
  <si>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</si>
  <si>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</si>
  <si>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</si>
  <si>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</si>
  <si>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</si>
  <si>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</si>
  <si>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</si>
  <si>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</si>
  <si>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</si>
  <si>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</si>
  <si>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</si>
  <si>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</si>
  <si>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</si>
  <si>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</si>
  <si>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</si>
  <si>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</si>
  <si>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</si>
  <si>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</si>
  <si>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</si>
  <si>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</si>
  <si>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</si>
  <si>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</si>
  <si>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</si>
  <si>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</si>
  <si>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</si>
  <si>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</si>
  <si>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</si>
  <si>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</si>
  <si>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</si>
  <si>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</si>
  <si>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</si>
  <si>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</si>
  <si>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</si>
  <si>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</si>
  <si>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</si>
  <si>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</si>
  <si>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</si>
  <si>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</si>
  <si>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</si>
  <si>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</si>
  <si>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</si>
  <si>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</si>
  <si>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</si>
  <si>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</si>
  <si>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</si>
  <si>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</si>
  <si>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</si>
  <si>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</si>
  <si>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</si>
  <si>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</si>
  <si>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</si>
  <si>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</si>
  <si>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</si>
  <si>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</si>
  <si>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</si>
  <si>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</si>
  <si>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</si>
  <si>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</si>
  <si>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</si>
  <si>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</si>
  <si>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</si>
  <si>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</si>
  <si>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</si>
  <si>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</si>
  <si>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</si>
  <si>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</si>
  <si>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</si>
  <si>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</si>
  <si>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</si>
  <si>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</si>
  <si>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</si>
  <si>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</si>
  <si>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</si>
  <si>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</si>
  <si>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</si>
  <si>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</si>
  <si>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</si>
  <si>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</si>
  <si>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</si>
  <si>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</si>
  <si>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</si>
  <si>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</si>
  <si>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</si>
  <si>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</si>
  <si>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</si>
  <si>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</si>
  <si>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</si>
  <si>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</si>
  <si>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</si>
  <si>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</si>
  <si>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</si>
  <si>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</si>
  <si>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</si>
  <si>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</si>
  <si>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</si>
  <si>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</si>
  <si>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</si>
  <si>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</si>
  <si>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</si>
  <si>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</si>
  <si>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</si>
  <si>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</si>
  <si>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</si>
  <si>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</si>
  <si>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</si>
  <si>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</si>
  <si>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</si>
  <si>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</si>
  <si>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</si>
  <si>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</si>
  <si>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</si>
  <si>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</si>
  <si>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</si>
  <si>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</si>
  <si>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</si>
  <si>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</si>
  <si>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</si>
  <si>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</si>
  <si>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</si>
  <si>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</si>
  <si>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</si>
  <si>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</si>
  <si>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</si>
  <si>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</si>
  <si>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</si>
  <si>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</si>
  <si>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</si>
  <si>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</si>
  <si>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</si>
  <si>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</si>
  <si>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</si>
  <si>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</si>
  <si>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</si>
  <si>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</si>
  <si>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</si>
  <si>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</si>
  <si>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</si>
  <si>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</si>
  <si>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</si>
  <si>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</si>
  <si>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</si>
  <si>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</si>
  <si>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</si>
  <si>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</si>
  <si>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</si>
  <si>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</si>
  <si>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</si>
  <si>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</si>
  <si>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</si>
  <si>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</si>
  <si>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</si>
  <si>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</si>
  <si>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</si>
  <si>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</si>
  <si>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</si>
  <si>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</si>
  <si>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</si>
  <si>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</si>
  <si>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</si>
  <si>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</si>
  <si>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</si>
  <si>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</si>
  <si>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</si>
  <si>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</si>
  <si>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</si>
  <si>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</si>
  <si>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</si>
  <si>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</si>
  <si>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</si>
  <si>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</si>
  <si>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</si>
  <si>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</si>
  <si>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</si>
  <si>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</si>
  <si>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</si>
  <si>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</si>
  <si>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</si>
  <si>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</si>
  <si>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</si>
  <si>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</si>
  <si>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</si>
  <si>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</si>
  <si>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</si>
  <si>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</si>
  <si>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</si>
  <si>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</si>
  <si>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</si>
  <si>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</si>
  <si>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</si>
  <si>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</si>
  <si>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</si>
  <si>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</si>
  <si>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</si>
  <si>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</si>
  <si>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</si>
  <si>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</si>
  <si>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</si>
  <si>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</si>
  <si>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</si>
  <si>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</si>
  <si>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</si>
  <si>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</si>
  <si>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</si>
  <si>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</si>
  <si>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</si>
  <si>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</si>
  <si>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</si>
  <si>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</si>
  <si>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</si>
  <si>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</si>
  <si>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</si>
  <si>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</si>
  <si>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</si>
  <si>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</si>
  <si>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</si>
  <si>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</si>
  <si>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</si>
  <si>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</si>
  <si>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</si>
  <si>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</si>
  <si>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</si>
  <si>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</si>
  <si>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</si>
  <si>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</si>
  <si>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</si>
  <si>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</si>
  <si>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</si>
  <si>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</si>
  <si>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</si>
  <si>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</si>
  <si>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</si>
  <si>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</si>
  <si>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</si>
  <si>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</si>
  <si>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</si>
  <si>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</si>
  <si>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</si>
  <si>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</si>
  <si>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</si>
  <si>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</si>
  <si>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</si>
  <si>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</si>
  <si>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</si>
  <si>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</si>
  <si>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</si>
  <si>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</si>
  <si>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</si>
  <si>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</si>
  <si>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</si>
  <si>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</si>
  <si>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</si>
  <si>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</si>
  <si>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</si>
  <si>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</si>
  <si>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</si>
  <si>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</si>
  <si>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</si>
  <si>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</si>
  <si>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</si>
  <si>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</si>
  <si>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</si>
  <si>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</si>
  <si>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</si>
  <si>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</si>
  <si>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</si>
  <si>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</si>
  <si>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</si>
  <si>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</si>
  <si>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</si>
  <si>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</si>
  <si>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</si>
  <si>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</si>
  <si>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</si>
  <si>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</si>
  <si>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</si>
  <si>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</si>
  <si>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</si>
  <si>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</si>
  <si>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</si>
  <si>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</si>
  <si>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</si>
  <si>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</si>
  <si>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</si>
  <si>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</si>
  <si>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</si>
  <si>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</si>
  <si>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</si>
  <si>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</si>
  <si>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</si>
  <si>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</si>
  <si>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</si>
  <si>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</si>
  <si>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</si>
  <si>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</si>
  <si>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</si>
  <si>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</si>
  <si>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</si>
  <si>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</si>
  <si>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</si>
  <si>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</si>
  <si>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</si>
  <si>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</si>
  <si>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</si>
  <si>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</si>
  <si>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</si>
  <si>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</si>
  <si>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</si>
  <si>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</si>
  <si>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</si>
  <si>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</si>
  <si>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</si>
  <si>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</si>
  <si>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</si>
  <si>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</si>
  <si>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</si>
  <si>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</si>
  <si>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</si>
  <si>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</si>
  <si>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</si>
  <si>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</si>
  <si>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</si>
  <si>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</si>
  <si>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</si>
  <si>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</si>
  <si>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</si>
  <si>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</si>
  <si>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</si>
  <si>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</si>
  <si>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</si>
  <si>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</si>
  <si>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</si>
  <si>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</si>
  <si>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</si>
  <si>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</si>
  <si>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</si>
  <si>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</si>
  <si>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</si>
  <si>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</si>
  <si>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</si>
  <si>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</si>
  <si>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</si>
  <si>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</si>
  <si>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</si>
  <si>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</si>
  <si>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</si>
  <si>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</si>
  <si>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</si>
  <si>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</si>
  <si>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</si>
  <si>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</si>
  <si>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</si>
  <si>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</si>
  <si>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</si>
  <si>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</si>
  <si>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</si>
  <si>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</si>
  <si>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</si>
  <si>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</si>
  <si>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</si>
  <si>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</si>
  <si>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</si>
  <si>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</si>
  <si>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</si>
  <si>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</si>
  <si>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</si>
  <si>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</si>
  <si>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</si>
  <si>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</si>
  <si>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</si>
  <si>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</si>
  <si>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</si>
  <si>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</si>
  <si>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</si>
  <si>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</si>
  <si>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</si>
  <si>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</si>
  <si>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</si>
  <si>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</si>
  <si>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</si>
  <si>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</si>
  <si>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</si>
  <si>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</si>
  <si>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</si>
  <si>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</si>
  <si>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</si>
  <si>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</si>
  <si>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</si>
  <si>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</si>
  <si>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</si>
  <si>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</si>
  <si>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</si>
  <si>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</si>
  <si>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</si>
  <si>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</si>
  <si>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</si>
  <si>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</si>
  <si>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</si>
  <si>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</si>
  <si>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</si>
  <si>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</si>
  <si>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</si>
  <si>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</si>
  <si>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</si>
  <si>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</si>
  <si>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</si>
  <si>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</si>
  <si>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</si>
  <si>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</si>
  <si>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</si>
  <si>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</si>
  <si>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</si>
  <si>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</si>
  <si>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</si>
  <si>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</si>
  <si>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</si>
  <si>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</si>
  <si>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</si>
  <si>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</si>
  <si>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</si>
  <si>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</si>
  <si>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</si>
  <si>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</si>
  <si>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</si>
  <si>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</si>
  <si>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</si>
  <si>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</si>
  <si>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</si>
  <si>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</si>
  <si>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</si>
  <si>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</si>
  <si>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</si>
  <si>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</si>
  <si>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</si>
  <si>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</si>
  <si>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</si>
  <si>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</si>
  <si>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</si>
  <si>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</si>
  <si>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</si>
  <si>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</si>
  <si>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</si>
  <si>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</si>
  <si>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</si>
  <si>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</si>
  <si>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</si>
  <si>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</si>
  <si>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</si>
  <si>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</si>
  <si>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</si>
  <si>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</si>
  <si>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</si>
  <si>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</si>
  <si>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</si>
  <si>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</si>
  <si>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</si>
  <si>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</si>
  <si>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</si>
  <si>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</si>
  <si>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</si>
  <si>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</si>
  <si>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</si>
  <si>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</si>
  <si>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</si>
  <si>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</si>
  <si>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</si>
  <si>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</si>
  <si>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</si>
  <si>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</si>
  <si>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</si>
  <si>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</si>
  <si>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</si>
  <si>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</si>
  <si>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</si>
  <si>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</si>
  <si>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</si>
  <si>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</si>
  <si>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</si>
  <si>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</si>
  <si>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</si>
  <si>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</si>
  <si>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</si>
  <si>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</si>
  <si>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</si>
  <si>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</si>
  <si>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</si>
  <si>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</si>
  <si>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</si>
  <si>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</si>
  <si>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</si>
  <si>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</si>
  <si>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</si>
  <si>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</si>
  <si>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</si>
  <si>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</si>
  <si>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</si>
  <si>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</si>
  <si>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</si>
  <si>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</si>
  <si>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</si>
  <si>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</si>
  <si>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</si>
  <si>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</si>
  <si>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</si>
  <si>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</si>
  <si>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</si>
  <si>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</si>
  <si>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</si>
  <si>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</si>
  <si>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</si>
  <si>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</si>
  <si>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</si>
  <si>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</si>
  <si>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</si>
  <si>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</si>
  <si>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</si>
  <si>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</si>
  <si>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</si>
  <si>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</si>
  <si>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</si>
  <si>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</si>
  <si>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</si>
  <si>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</si>
  <si>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</si>
  <si>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</si>
  <si>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</si>
  <si>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</si>
  <si>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</si>
  <si>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</si>
  <si>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</si>
  <si>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</si>
  <si>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</si>
  <si>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</si>
  <si>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</si>
  <si>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</si>
  <si>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</si>
  <si>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</si>
  <si>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</si>
  <si>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</si>
  <si>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</si>
  <si>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</si>
  <si>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</si>
  <si>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</si>
  <si>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</si>
  <si>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</si>
  <si>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</si>
  <si>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</si>
  <si>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</si>
  <si>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</si>
  <si>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</si>
  <si>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</si>
  <si>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</si>
  <si>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</si>
  <si>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</si>
  <si>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</si>
  <si>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</si>
  <si>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</si>
  <si>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</si>
  <si>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</si>
  <si>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</si>
  <si>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</si>
  <si>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</si>
  <si>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</si>
  <si>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</si>
  <si>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</si>
  <si>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</si>
  <si>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</si>
  <si>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</si>
  <si>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</si>
  <si>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</si>
  <si>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</si>
  <si>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</si>
  <si>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</si>
  <si>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</si>
  <si>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</si>
  <si>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</si>
  <si>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</si>
  <si>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</si>
  <si>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</si>
  <si>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</si>
  <si>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</si>
  <si>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</si>
  <si>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</si>
  <si>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</si>
  <si>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</si>
  <si>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</si>
  <si>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</si>
  <si>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</si>
  <si>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</si>
  <si>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</si>
  <si>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</si>
  <si>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</si>
  <si>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</si>
  <si>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</si>
  <si>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</si>
  <si>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</si>
  <si>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</si>
  <si>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</si>
  <si>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</si>
  <si>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</si>
  <si>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</si>
  <si>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</si>
  <si>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</si>
  <si>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</si>
  <si>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</si>
  <si>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</si>
  <si>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</si>
  <si>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</si>
  <si>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</si>
  <si>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</si>
  <si>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</si>
  <si>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</si>
  <si>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</si>
  <si>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</si>
  <si>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</si>
  <si>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</si>
  <si>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</si>
  <si>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</si>
  <si>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</si>
  <si>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</si>
  <si>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</si>
  <si>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</si>
  <si>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</si>
  <si>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</si>
  <si>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</si>
  <si>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</si>
  <si>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</si>
  <si>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</si>
  <si>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</si>
  <si>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</si>
  <si>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</si>
  <si>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</si>
  <si>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</si>
  <si>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</si>
  <si>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</si>
  <si>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</si>
  <si>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</si>
  <si>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</si>
  <si>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</si>
  <si>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</si>
  <si>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</si>
  <si>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</si>
  <si>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</si>
  <si>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</si>
  <si>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</si>
  <si>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</si>
  <si>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</si>
  <si>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</si>
  <si>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</si>
  <si>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</si>
  <si>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</si>
  <si>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</si>
  <si>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</si>
  <si>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</si>
  <si>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</si>
  <si>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</si>
  <si>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</si>
  <si>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</si>
  <si>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</si>
  <si>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</si>
  <si>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</si>
  <si>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</si>
  <si>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</si>
  <si>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</si>
  <si>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</si>
  <si>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</si>
  <si>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</si>
  <si>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</si>
  <si>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</si>
  <si>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</si>
  <si>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</si>
  <si>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</si>
  <si>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</si>
  <si>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</si>
  <si>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</si>
  <si>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</si>
  <si>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</si>
  <si>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</si>
  <si>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</si>
  <si>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</si>
  <si>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</si>
  <si>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</si>
  <si>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</si>
  <si>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</si>
  <si>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</si>
  <si>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</si>
  <si>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</si>
  <si>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</si>
  <si>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</si>
  <si>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</si>
  <si>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</si>
  <si>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</si>
  <si>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</si>
  <si>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</si>
  <si>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</si>
  <si>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</si>
  <si>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</si>
  <si>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</si>
  <si>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</si>
  <si>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</si>
  <si>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</si>
  <si>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</si>
  <si>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</si>
  <si>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</si>
  <si>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</si>
  <si>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</si>
  <si>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</si>
  <si>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</si>
  <si>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</si>
  <si>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</si>
  <si>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</si>
  <si>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</si>
  <si>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</si>
  <si>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</si>
  <si>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</si>
  <si>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</si>
  <si>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</si>
  <si>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</si>
  <si>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</si>
  <si>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</si>
  <si>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</si>
  <si>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</si>
  <si>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</si>
  <si>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</si>
  <si>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</si>
  <si>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</si>
  <si>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</si>
  <si>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</si>
  <si>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</si>
  <si>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</si>
  <si>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</si>
  <si>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</si>
  <si>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</si>
  <si>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</si>
  <si>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</si>
  <si>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</si>
  <si>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</si>
  <si>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</si>
  <si>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</si>
  <si>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</si>
  <si>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</si>
  <si>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</si>
  <si>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</si>
  <si>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</si>
  <si>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</si>
  <si>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</si>
  <si>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</si>
  <si>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</si>
  <si>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</si>
  <si>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</si>
  <si>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</si>
  <si>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</si>
  <si>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</si>
  <si>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</si>
  <si>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</si>
  <si>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</si>
  <si>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</si>
  <si>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</si>
  <si>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</si>
  <si>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</si>
  <si>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</si>
  <si>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</si>
  <si>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</si>
  <si>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</si>
  <si>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</si>
  <si>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</si>
  <si>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</si>
  <si>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</si>
  <si>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</si>
  <si>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</si>
  <si>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</si>
  <si>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</si>
  <si>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</si>
  <si>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</si>
  <si>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</si>
  <si>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</si>
  <si>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</si>
  <si>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</si>
  <si>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</si>
  <si>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</si>
  <si>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</si>
  <si>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</si>
  <si>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</si>
  <si>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</si>
  <si>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</si>
  <si>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</si>
  <si>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</si>
  <si>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</si>
  <si>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</si>
  <si>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</si>
  <si>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</si>
  <si>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</si>
  <si>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</si>
  <si>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</si>
  <si>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</si>
  <si>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</si>
  <si>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</si>
  <si>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</si>
  <si>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</si>
  <si>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</si>
  <si>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</si>
  <si>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</si>
  <si>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</si>
  <si>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</si>
  <si>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</si>
  <si>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</si>
  <si>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</si>
  <si>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</si>
  <si>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</si>
  <si>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</si>
  <si>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</si>
  <si>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</si>
  <si>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</si>
  <si>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</si>
  <si>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</si>
  <si>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</si>
  <si>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</si>
  <si>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</si>
  <si>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</si>
  <si>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</si>
  <si>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</si>
  <si>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</si>
  <si>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</si>
  <si>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</si>
  <si>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</si>
  <si>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</si>
  <si>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</si>
  <si>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</si>
  <si>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</si>
  <si>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</si>
  <si>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</si>
  <si>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</si>
  <si>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</si>
  <si>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</si>
  <si>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</si>
  <si>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</si>
  <si>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</si>
  <si>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</si>
  <si>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</si>
  <si>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</si>
  <si>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</si>
  <si>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</si>
  <si>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</si>
  <si>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</si>
  <si>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</si>
  <si>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</si>
  <si>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</si>
  <si>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</si>
  <si>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</si>
  <si>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</si>
  <si>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</si>
  <si>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</si>
  <si>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</si>
  <si>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</si>
  <si>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</si>
  <si>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</si>
  <si>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</si>
  <si>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</si>
  <si>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</si>
  <si>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</si>
  <si>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</si>
  <si>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</si>
  <si>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</si>
  <si>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</si>
  <si>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</si>
  <si>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</si>
  <si>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</si>
  <si>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</si>
  <si>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</si>
  <si>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</si>
  <si>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</si>
  <si>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</si>
  <si>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</si>
  <si>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</si>
  <si>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</si>
  <si>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</si>
  <si>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</si>
  <si>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</si>
  <si>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</si>
  <si>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</si>
  <si>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</si>
  <si>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</si>
  <si>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</si>
  <si>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</si>
  <si>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</si>
  <si>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</si>
  <si>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</si>
  <si>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</si>
  <si>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</si>
  <si>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</si>
  <si>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</si>
  <si>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</si>
  <si>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</si>
  <si>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</si>
  <si>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</si>
  <si>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</si>
  <si>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</si>
  <si>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</si>
  <si>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</si>
  <si>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</si>
  <si>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</si>
  <si>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</si>
  <si>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</si>
  <si>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</si>
  <si>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</si>
  <si>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</si>
  <si>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</si>
  <si>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</si>
  <si>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</si>
  <si>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</si>
  <si>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</si>
  <si>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</si>
  <si>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</si>
  <si>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</si>
  <si>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</si>
  <si>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</si>
  <si>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</si>
  <si>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</si>
  <si>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</si>
  <si>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</si>
  <si>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</si>
  <si>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</si>
  <si>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</si>
  <si>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</si>
  <si>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</si>
  <si>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</si>
  <si>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</si>
  <si>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</si>
  <si>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</si>
  <si>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</si>
  <si>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</si>
  <si>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</si>
  <si>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</si>
  <si>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</si>
  <si>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</si>
  <si>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</si>
  <si>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</si>
  <si>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</si>
  <si>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</si>
  <si>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</si>
  <si>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</si>
  <si>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</si>
  <si>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</si>
  <si>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</si>
  <si>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</si>
  <si>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</si>
  <si>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</si>
  <si>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</si>
  <si>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</si>
  <si>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</si>
  <si>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</si>
  <si>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</si>
  <si>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</si>
  <si>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</si>
  <si>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</si>
  <si>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</si>
  <si>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</si>
  <si>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</si>
  <si>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</si>
  <si>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</si>
  <si>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</si>
  <si>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</si>
  <si>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</si>
  <si>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</si>
  <si>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</si>
  <si>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</si>
  <si>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</si>
  <si>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</si>
  <si>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</si>
  <si>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</si>
  <si>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</si>
  <si>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</si>
  <si>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</si>
  <si>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</si>
  <si>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</si>
  <si>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</si>
  <si>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</si>
  <si>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</si>
  <si>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</si>
  <si>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</si>
  <si>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</si>
  <si>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</si>
  <si>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</si>
  <si>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</si>
  <si>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</si>
  <si>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</si>
  <si>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</si>
  <si>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</si>
  <si>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</si>
  <si>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</si>
  <si>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</si>
  <si>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</si>
  <si>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</si>
  <si>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</si>
  <si>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</si>
  <si>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</si>
  <si>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</si>
  <si>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</si>
  <si>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</si>
  <si>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</si>
  <si>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</si>
  <si>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</si>
  <si>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</si>
  <si>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</si>
  <si>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</si>
  <si>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</si>
  <si>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</si>
  <si>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</si>
  <si>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</si>
  <si>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</si>
  <si>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</si>
  <si>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</si>
  <si>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</si>
  <si>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</si>
  <si>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</si>
  <si>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</si>
  <si>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</si>
  <si>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</si>
  <si>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</si>
  <si>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</si>
  <si>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</si>
  <si>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</si>
  <si>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</si>
  <si>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</si>
  <si>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</si>
  <si>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</si>
  <si>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</si>
  <si>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</si>
  <si>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</si>
  <si>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</si>
  <si>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</si>
  <si>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</si>
  <si>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</si>
  <si>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</si>
  <si>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</si>
  <si>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</si>
  <si>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</si>
  <si>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</si>
  <si>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</si>
  <si>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</si>
  <si>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</si>
  <si>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</si>
  <si>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</si>
  <si>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</si>
  <si>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</si>
  <si>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</si>
  <si>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</si>
  <si>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</si>
  <si>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</si>
  <si>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</si>
  <si>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</si>
  <si>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</si>
  <si>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</si>
  <si>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</si>
  <si>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</si>
  <si>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</si>
  <si>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</si>
  <si>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</si>
  <si>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</si>
  <si>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</si>
  <si>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</si>
  <si>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</si>
  <si>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</si>
  <si>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</si>
  <si>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</si>
  <si>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</si>
  <si>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</si>
  <si>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</si>
  <si>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</si>
  <si>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</si>
  <si>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</si>
  <si>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</si>
  <si>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</si>
  <si>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</si>
  <si>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</si>
  <si>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</si>
  <si>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</si>
  <si>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</si>
  <si>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</si>
  <si>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</si>
  <si>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</si>
  <si>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</si>
  <si>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</si>
  <si>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</si>
  <si>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</si>
  <si>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</si>
  <si>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</si>
  <si>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</si>
  <si>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</si>
  <si>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</si>
  <si>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</si>
  <si>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</si>
  <si>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</si>
  <si>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</si>
  <si>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</si>
  <si>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</si>
  <si>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</si>
  <si>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</si>
  <si>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</si>
  <si>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</si>
  <si>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</si>
  <si>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</si>
  <si>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</si>
  <si>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</si>
  <si>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</si>
  <si>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</si>
  <si>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</si>
  <si>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</si>
  <si>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</si>
  <si>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</si>
  <si>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</si>
  <si>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</si>
  <si>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</si>
  <si>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</si>
  <si>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</si>
  <si>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</si>
  <si>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</si>
  <si>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</si>
  <si>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</si>
  <si>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</si>
  <si>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</si>
  <si>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</si>
  <si>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</si>
  <si>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</si>
  <si>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</si>
  <si>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</si>
  <si>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</si>
  <si>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</si>
  <si>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</si>
  <si>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</si>
  <si>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</si>
  <si>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</si>
  <si>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</si>
  <si>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</si>
  <si>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</si>
  <si>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</si>
  <si>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</si>
  <si>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</si>
  <si>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</si>
  <si>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</si>
  <si>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</si>
  <si>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</si>
  <si>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</si>
  <si>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</si>
  <si>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</si>
  <si>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</si>
  <si>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</si>
  <si>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</si>
  <si>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</si>
  <si>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</si>
  <si>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</si>
  <si>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</si>
  <si>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</si>
  <si>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</si>
  <si>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</si>
  <si>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</si>
  <si>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</si>
  <si>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</si>
  <si>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</si>
  <si>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</si>
  <si>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</si>
  <si>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</si>
  <si>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</si>
  <si>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</si>
  <si>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</si>
  <si>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</si>
  <si>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</si>
  <si>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</si>
  <si>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</si>
  <si>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</si>
  <si>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</si>
  <si>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</si>
  <si>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</si>
  <si>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</si>
  <si>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</si>
  <si>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</si>
  <si>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</si>
  <si>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</si>
  <si>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</si>
  <si>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</si>
  <si>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</si>
  <si>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</si>
  <si>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</si>
  <si>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</si>
  <si>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</si>
  <si>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</si>
  <si>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</si>
  <si>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</si>
  <si>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</si>
  <si>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</si>
  <si>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</si>
  <si>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</si>
  <si>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</si>
  <si>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</si>
  <si>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</si>
  <si>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</si>
  <si>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</si>
  <si>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</si>
  <si>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</si>
  <si>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</si>
  <si>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</si>
  <si>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</si>
  <si>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</si>
  <si>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</si>
  <si>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</si>
  <si>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</si>
  <si>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</si>
  <si>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</si>
  <si>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</si>
  <si>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</si>
  <si>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</si>
  <si>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</si>
  <si>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</si>
  <si>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</si>
  <si>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</si>
  <si>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</si>
  <si>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</si>
  <si>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</si>
  <si>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</si>
  <si>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</si>
  <si>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</si>
  <si>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</si>
  <si>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</si>
  <si>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</si>
  <si>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</si>
  <si>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</si>
  <si>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</si>
  <si>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</si>
  <si>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</si>
  <si>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</si>
  <si>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</si>
  <si>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</si>
  <si>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</si>
  <si>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</si>
  <si>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</si>
  <si>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</si>
  <si>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</si>
  <si>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</si>
  <si>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</si>
  <si>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</si>
  <si>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</si>
  <si>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</si>
  <si>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</si>
  <si>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</si>
  <si>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</si>
  <si>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</si>
  <si>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</si>
  <si>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</si>
  <si>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</si>
  <si>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</si>
  <si>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</si>
  <si>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</si>
  <si>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</si>
  <si>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</si>
  <si>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</si>
  <si>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</si>
  <si>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</si>
  <si>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</si>
  <si>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</si>
  <si>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</si>
  <si>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</si>
  <si>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</si>
  <si>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</si>
  <si>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</si>
  <si>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</si>
  <si>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</si>
  <si>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</si>
  <si>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</si>
  <si>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</si>
  <si>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</si>
  <si>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</si>
  <si>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</si>
  <si>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</si>
  <si>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</si>
  <si>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</si>
  <si>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</si>
  <si>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</si>
  <si>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</si>
  <si>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</si>
  <si>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</si>
  <si>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</si>
  <si>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</si>
  <si>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</si>
  <si>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</si>
  <si>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</si>
  <si>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</si>
  <si>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</si>
  <si>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</si>
  <si>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</si>
  <si>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</si>
  <si>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</si>
  <si>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</si>
  <si>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</si>
  <si>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</si>
  <si>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</si>
  <si>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</si>
  <si>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</si>
  <si>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</si>
  <si>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</si>
  <si>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</si>
  <si>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</si>
  <si>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</si>
  <si>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</si>
  <si>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</si>
  <si>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</si>
  <si>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</si>
  <si>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</si>
  <si>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</si>
  <si>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</si>
  <si>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</si>
  <si>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</si>
  <si>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</si>
  <si>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</si>
  <si>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</si>
  <si>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</si>
  <si>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</si>
  <si>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</si>
  <si>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</si>
  <si>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</si>
  <si>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</si>
  <si>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</si>
  <si>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</si>
  <si>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</si>
  <si>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</si>
  <si>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</si>
  <si>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</si>
  <si>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</si>
  <si>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</si>
  <si>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</si>
  <si>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</si>
  <si>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</si>
  <si>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</si>
  <si>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</si>
  <si>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</si>
  <si>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</si>
  <si>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</si>
  <si>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</si>
  <si>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</si>
  <si>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</si>
  <si>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</si>
  <si>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</si>
  <si>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</si>
  <si>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</si>
  <si>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</si>
  <si>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</si>
  <si>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</si>
  <si>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</si>
  <si>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</si>
  <si>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</si>
  <si>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</si>
  <si>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</si>
  <si>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</si>
  <si>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</si>
  <si>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</si>
  <si>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</si>
  <si>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</si>
  <si>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</si>
  <si>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</si>
  <si>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</si>
  <si>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</si>
  <si>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</si>
  <si>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</si>
  <si>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</si>
  <si>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</si>
  <si>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</si>
  <si>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</si>
  <si>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</si>
  <si>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</si>
  <si>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</si>
  <si>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</si>
  <si>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</si>
  <si>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</si>
  <si>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</si>
  <si>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</si>
  <si>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</si>
  <si>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</si>
  <si>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</si>
  <si>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</si>
  <si>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</si>
  <si>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</si>
  <si>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</si>
  <si>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</si>
  <si>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</si>
  <si>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</si>
  <si>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</si>
  <si>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</si>
  <si>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</si>
  <si>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</si>
  <si>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</si>
  <si>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</si>
  <si>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</si>
  <si>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</si>
  <si>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</si>
  <si>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</si>
  <si>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</si>
  <si>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</si>
  <si>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</si>
  <si>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</si>
  <si>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</si>
  <si>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</si>
  <si>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</si>
  <si>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</si>
  <si>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</si>
  <si>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</si>
  <si>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</si>
  <si>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</si>
  <si>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</si>
  <si>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</si>
  <si>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</si>
  <si>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</si>
  <si>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</si>
  <si>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</si>
  <si>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</si>
  <si>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</si>
  <si>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</si>
  <si>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</si>
  <si>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</si>
  <si>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</si>
  <si>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</si>
  <si>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</si>
  <si>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</si>
  <si>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</si>
  <si>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</si>
  <si>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</si>
  <si>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</si>
  <si>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</si>
  <si>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</si>
  <si>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</si>
  <si>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</si>
  <si>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</si>
  <si>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</si>
  <si>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</si>
  <si>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</si>
  <si>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</si>
  <si>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</si>
  <si>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</si>
  <si>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</si>
  <si>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</si>
  <si>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</si>
  <si>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</si>
  <si>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</si>
  <si>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</si>
  <si>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</si>
  <si>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</si>
  <si>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</si>
  <si>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</si>
  <si>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</si>
  <si>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</si>
  <si>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</si>
  <si>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</si>
  <si>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</si>
  <si>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</si>
  <si>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</si>
  <si>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</si>
  <si>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</si>
  <si>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</si>
  <si>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</si>
  <si>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</si>
  <si>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</si>
  <si>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</si>
  <si>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</si>
  <si>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</si>
  <si>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</si>
  <si>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</si>
  <si>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</si>
  <si>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</si>
  <si>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</si>
  <si>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</si>
  <si>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</si>
  <si>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</si>
  <si>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</si>
  <si>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</si>
  <si>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</si>
  <si>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</si>
  <si>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</si>
  <si>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</si>
  <si>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</si>
  <si>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</si>
  <si>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</si>
  <si>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</si>
  <si>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</si>
  <si>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</si>
  <si>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</si>
  <si>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</si>
  <si>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</si>
  <si>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</si>
  <si>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</si>
  <si>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</si>
  <si>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</si>
  <si>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</si>
  <si>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</si>
  <si>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</si>
  <si>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</si>
  <si>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</si>
  <si>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</si>
  <si>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</si>
  <si>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</si>
  <si>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</si>
  <si>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</si>
  <si>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</si>
  <si>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</si>
  <si>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</si>
  <si>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</si>
  <si>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</si>
  <si>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</si>
  <si>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</si>
  <si>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</si>
  <si>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</si>
  <si>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</si>
  <si>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</si>
  <si>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</si>
  <si>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</si>
  <si>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</si>
  <si>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</si>
  <si>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</si>
  <si>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</si>
  <si>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</si>
  <si>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</si>
  <si>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</si>
  <si>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</si>
  <si>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</si>
  <si>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</si>
  <si>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</si>
  <si>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</si>
  <si>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</si>
  <si>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</si>
  <si>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</si>
  <si>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</si>
  <si>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</si>
  <si>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</si>
  <si>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</si>
  <si>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</si>
  <si>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</si>
  <si>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</si>
  <si>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</si>
  <si>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</si>
  <si>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</si>
  <si>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</si>
  <si>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</si>
  <si>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</si>
  <si>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</si>
  <si>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</si>
  <si>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</si>
  <si>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</si>
  <si>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</si>
  <si>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</si>
  <si>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</si>
  <si>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</si>
  <si>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</si>
  <si>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</si>
  <si>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</si>
  <si>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</si>
  <si>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</si>
  <si>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</si>
  <si>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</si>
  <si>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</si>
  <si>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</si>
  <si>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</si>
  <si>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</si>
  <si>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</si>
  <si>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</si>
  <si>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</si>
  <si>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</si>
  <si>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</si>
  <si>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</si>
  <si>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</si>
  <si>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</si>
  <si>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</si>
  <si>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</si>
  <si>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</si>
  <si>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</si>
  <si>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</si>
  <si>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</si>
  <si>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</si>
  <si>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</si>
  <si>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</si>
  <si>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</si>
  <si>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</si>
  <si>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</si>
  <si>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</si>
  <si>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</si>
  <si>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</si>
  <si>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</si>
  <si>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</si>
  <si>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</si>
  <si>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</si>
  <si>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</si>
  <si>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</si>
  <si>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</si>
  <si>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</si>
  <si>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</si>
  <si>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</si>
  <si>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</si>
  <si>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</si>
  <si>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</si>
  <si>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</si>
  <si>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</si>
  <si>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</si>
  <si>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</si>
  <si>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</si>
  <si>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</si>
  <si>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</si>
  <si>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</si>
  <si>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</si>
  <si>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</si>
  <si>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</si>
  <si>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</si>
  <si>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</si>
  <si>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</si>
  <si>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</si>
  <si>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</si>
  <si>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</si>
  <si>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</si>
  <si>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</si>
  <si>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</si>
  <si>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</si>
  <si>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</si>
  <si>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</si>
  <si>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</si>
  <si>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</si>
  <si>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</si>
  <si>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</si>
  <si>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</si>
  <si>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</si>
  <si>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</si>
  <si>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</si>
  <si>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</si>
  <si>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</si>
  <si>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</si>
  <si>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</si>
  <si>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</si>
  <si>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</si>
  <si>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</si>
  <si>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</si>
  <si>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</si>
  <si>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</si>
  <si>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</si>
  <si>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</si>
  <si>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</si>
  <si>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</si>
  <si>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</si>
  <si>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</si>
  <si>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</si>
  <si>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</si>
  <si>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</si>
  <si>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</si>
  <si>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</si>
  <si>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</si>
  <si>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</si>
  <si>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</si>
  <si>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</si>
  <si>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</si>
  <si>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</si>
  <si>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</si>
  <si>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</si>
  <si>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</si>
  <si>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</si>
  <si>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</si>
  <si>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</si>
  <si>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</si>
  <si>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</si>
  <si>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</si>
  <si>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</si>
  <si>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</si>
  <si>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</si>
  <si>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</si>
  <si>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</si>
  <si>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</si>
  <si>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</si>
  <si>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</si>
  <si>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</si>
  <si>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</si>
  <si>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</si>
  <si>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</si>
  <si>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</si>
  <si>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</si>
  <si>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</si>
  <si>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</si>
  <si>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</si>
  <si>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</si>
  <si>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</si>
  <si>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</si>
  <si>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</si>
  <si>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</si>
  <si>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</si>
  <si>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</si>
  <si>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</si>
  <si>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</si>
  <si>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</si>
  <si>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</si>
  <si>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</si>
  <si>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</si>
  <si>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</si>
  <si>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</si>
  <si>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</si>
  <si>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</si>
  <si>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</si>
  <si>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</si>
  <si>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</si>
  <si>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</si>
  <si>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</si>
  <si>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</si>
  <si>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</si>
  <si>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</si>
  <si>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</si>
  <si>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</si>
  <si>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</si>
  <si>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</si>
  <si>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</si>
  <si>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</si>
  <si>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</si>
  <si>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</si>
  <si>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</si>
  <si>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</si>
  <si>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</si>
  <si>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</si>
  <si>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</si>
  <si>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</si>
  <si>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</si>
  <si>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</si>
  <si>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</si>
  <si>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</si>
  <si>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</si>
  <si>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</si>
  <si>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</si>
  <si>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</si>
  <si>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</si>
  <si>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</si>
  <si>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</si>
  <si>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</si>
  <si>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</si>
  <si>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</si>
  <si>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</si>
  <si>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</si>
  <si>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</si>
  <si>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</si>
  <si>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</si>
  <si>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</si>
  <si>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</si>
  <si>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</si>
  <si>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</si>
  <si>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</si>
  <si>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</si>
  <si>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</si>
  <si>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</si>
  <si>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</si>
  <si>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</si>
  <si>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</si>
  <si>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</si>
  <si>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</si>
  <si>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</si>
  <si>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</si>
  <si>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</si>
  <si>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</si>
  <si>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</si>
  <si>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</si>
  <si>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</si>
  <si>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</si>
  <si>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</si>
  <si>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</si>
  <si>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</si>
  <si>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</si>
  <si>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</si>
  <si>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</si>
  <si>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</si>
  <si>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</si>
  <si>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</si>
  <si>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</si>
  <si>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</si>
  <si>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</si>
  <si>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</si>
  <si>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</si>
  <si>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</si>
  <si>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</si>
  <si>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</si>
  <si>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</si>
  <si>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</si>
  <si>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</si>
  <si>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</si>
  <si>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</si>
  <si>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</si>
  <si>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</si>
  <si>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</si>
  <si>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</si>
  <si>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</si>
  <si>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</si>
  <si>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</si>
  <si>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</si>
  <si>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</si>
  <si>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</si>
  <si>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</si>
  <si>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</si>
  <si>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</si>
  <si>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</si>
  <si>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</si>
  <si>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</si>
  <si>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</si>
  <si>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</si>
  <si>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</si>
  <si>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</si>
  <si>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</si>
  <si>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</si>
  <si>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</si>
  <si>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</si>
  <si>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</si>
  <si>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</si>
  <si>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</si>
  <si>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</si>
  <si>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</si>
  <si>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</si>
  <si>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</si>
  <si>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</si>
  <si>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</si>
  <si>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</si>
  <si>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</si>
  <si>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</si>
  <si>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</si>
  <si>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</si>
  <si>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</si>
  <si>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</si>
  <si>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</si>
  <si>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</si>
  <si>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</si>
  <si>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</si>
  <si>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</si>
  <si>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</si>
  <si>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</si>
  <si>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</si>
  <si>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</si>
  <si>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</si>
  <si>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</si>
  <si>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</si>
  <si>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</si>
  <si>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</si>
  <si>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</si>
  <si>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</si>
  <si>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</si>
  <si>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</si>
  <si>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</si>
  <si>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</si>
  <si>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</si>
  <si>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</si>
  <si>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</si>
  <si>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</si>
  <si>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</si>
  <si>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</si>
  <si>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</si>
  <si>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</si>
  <si>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</si>
  <si>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</si>
  <si>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</si>
  <si>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</si>
  <si>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</si>
  <si>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</si>
  <si>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</si>
  <si>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</si>
  <si>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</si>
  <si>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</si>
  <si>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</si>
  <si>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</si>
  <si>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</si>
  <si>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</si>
  <si>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</si>
  <si>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</si>
  <si>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</si>
  <si>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</si>
  <si>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</si>
  <si>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</si>
  <si>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</si>
  <si>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</si>
  <si>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</si>
  <si>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</si>
  <si>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</si>
  <si>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</si>
  <si>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</si>
  <si>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</si>
  <si>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</si>
  <si>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</si>
  <si>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</si>
  <si>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</si>
  <si>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</si>
  <si>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</si>
  <si>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</si>
  <si>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</si>
  <si>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</si>
  <si>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</si>
  <si>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</si>
  <si>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</si>
  <si>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</si>
  <si>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</si>
  <si>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</si>
  <si>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</si>
  <si>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</si>
  <si>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</si>
  <si>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</si>
  <si>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</si>
  <si>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</si>
  <si>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</si>
  <si>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</si>
  <si>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</si>
  <si>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</si>
  <si>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</si>
  <si>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</si>
  <si>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</si>
  <si>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</si>
  <si>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</si>
  <si>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</si>
  <si>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</si>
  <si>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</si>
  <si>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</si>
  <si>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</si>
  <si>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</si>
  <si>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</si>
  <si>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</si>
  <si>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</si>
  <si>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</si>
  <si>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</si>
  <si>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</si>
  <si>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</si>
  <si>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</si>
  <si>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</si>
  <si>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</si>
  <si>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</si>
  <si>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</si>
  <si>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</si>
  <si>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</si>
  <si>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</si>
  <si>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</si>
  <si>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</si>
  <si>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</si>
  <si>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</si>
  <si>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</si>
  <si>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</si>
  <si>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</si>
  <si>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</si>
  <si>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</si>
  <si>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</si>
  <si>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</si>
  <si>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</si>
  <si>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</si>
  <si>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</si>
  <si>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</si>
  <si>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</si>
  <si>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</si>
  <si>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</si>
  <si>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</si>
  <si>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</si>
  <si>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</si>
  <si>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</si>
  <si>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</si>
  <si>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</si>
  <si>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</si>
  <si>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</si>
  <si>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</si>
  <si>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</si>
  <si>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</si>
  <si>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</si>
  <si>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</si>
  <si>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</si>
  <si>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</si>
  <si>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</si>
  <si>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</si>
  <si>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</si>
  <si>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</si>
  <si>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</si>
  <si>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</si>
  <si>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</si>
  <si>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</si>
  <si>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</si>
  <si>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</si>
  <si>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</si>
  <si>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</si>
  <si>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</si>
  <si>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</si>
  <si>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</si>
  <si>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</si>
  <si>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</si>
  <si>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</si>
  <si>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</si>
  <si>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</si>
  <si>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</si>
  <si>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</si>
  <si>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</si>
  <si>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</si>
  <si>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</si>
  <si>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</si>
  <si>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</si>
  <si>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</si>
  <si>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</si>
  <si>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</si>
  <si>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</si>
  <si>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</si>
  <si>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</si>
  <si>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</si>
  <si>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</si>
  <si>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</si>
  <si>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</si>
  <si>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</si>
  <si>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</si>
  <si>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</si>
  <si>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</si>
  <si>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</si>
  <si>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</si>
  <si>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</si>
  <si>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</si>
  <si>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</si>
  <si>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</si>
  <si>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</si>
  <si>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</si>
  <si>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</si>
  <si>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</si>
  <si>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</si>
  <si>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</si>
  <si>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</si>
  <si>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</si>
  <si>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</si>
  <si>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</si>
  <si>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</si>
  <si>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</si>
  <si>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</si>
  <si>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</si>
  <si>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</si>
  <si>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</si>
  <si>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</si>
  <si>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</si>
  <si>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</si>
  <si>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</si>
  <si>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</si>
  <si>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</si>
  <si>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</si>
  <si>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</si>
  <si>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</si>
  <si>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</si>
  <si>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</si>
  <si>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</si>
  <si>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</si>
  <si>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</si>
  <si>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</si>
  <si>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</si>
  <si>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</si>
  <si>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</si>
  <si>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</si>
  <si>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</si>
  <si>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</si>
  <si>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</si>
  <si>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</si>
  <si>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</si>
  <si>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</si>
  <si>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</si>
  <si>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</si>
  <si>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</si>
  <si>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</si>
  <si>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</si>
  <si>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</si>
  <si>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</si>
  <si>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</si>
  <si>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</si>
  <si>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</si>
  <si>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</si>
  <si>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</si>
  <si>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</si>
  <si>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</si>
  <si>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</si>
  <si>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</si>
  <si>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</si>
  <si>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</si>
  <si>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</si>
  <si>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</si>
  <si>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</si>
  <si>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</si>
  <si>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</si>
  <si>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</si>
  <si>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</si>
  <si>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</si>
  <si>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</si>
  <si>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</si>
  <si>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</si>
  <si>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</si>
  <si>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</si>
  <si>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</si>
  <si>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</si>
  <si>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</si>
  <si>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</si>
  <si>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</si>
  <si>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</si>
  <si>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</si>
  <si>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</si>
  <si>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</si>
  <si>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</si>
  <si>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</si>
  <si>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</si>
  <si>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</si>
  <si>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</si>
  <si>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</si>
  <si>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</si>
  <si>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</si>
  <si>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</si>
  <si>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</si>
  <si>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</si>
  <si>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</si>
  <si>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</si>
  <si>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</si>
  <si>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</si>
  <si>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</si>
  <si>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</si>
  <si>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</si>
  <si>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</si>
  <si>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</si>
  <si>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</si>
  <si>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</si>
  <si>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</si>
  <si>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</si>
  <si>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</si>
  <si>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</si>
  <si>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</si>
  <si>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</si>
  <si>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</si>
  <si>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</si>
  <si>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</si>
  <si>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</si>
  <si>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</si>
  <si>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</si>
  <si>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</si>
  <si>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</si>
  <si>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</si>
  <si>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</si>
  <si>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</si>
  <si>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</si>
  <si>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</si>
  <si>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</si>
  <si>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</si>
  <si>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</si>
  <si>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</si>
  <si>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</si>
  <si>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</si>
  <si>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</si>
  <si>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</si>
  <si>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</si>
  <si>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</si>
  <si>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</si>
  <si>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</si>
  <si>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</si>
  <si>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</si>
  <si>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</si>
  <si>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</si>
  <si>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</si>
  <si>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</si>
  <si>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</si>
  <si>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</si>
  <si>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</si>
  <si>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</si>
  <si>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</si>
  <si>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</si>
  <si>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</si>
  <si>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</si>
  <si>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</si>
  <si>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</si>
  <si>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</si>
  <si>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</si>
  <si>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</si>
  <si>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</si>
  <si>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</si>
  <si>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</si>
  <si>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</si>
  <si>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</si>
  <si>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</si>
  <si>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</si>
  <si>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</si>
  <si>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</si>
  <si>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</si>
  <si>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</si>
  <si>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</si>
  <si>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</si>
  <si>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</si>
  <si>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</si>
  <si>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</si>
  <si>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</si>
  <si>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</si>
  <si>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</si>
  <si>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</si>
  <si>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</si>
  <si>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</si>
  <si>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</si>
  <si>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</si>
  <si>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</si>
  <si>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</si>
  <si>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</si>
  <si>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</si>
  <si>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</si>
  <si>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</si>
  <si>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</si>
  <si>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</si>
  <si>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</si>
  <si>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</si>
  <si>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</si>
  <si>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</si>
  <si>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</si>
  <si>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</si>
  <si>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</si>
  <si>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</si>
  <si>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</si>
  <si>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</si>
  <si>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</si>
  <si>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</si>
  <si>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</si>
  <si>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</si>
  <si>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</si>
  <si>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</si>
  <si>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</si>
  <si>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</si>
  <si>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</si>
  <si>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</si>
  <si>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</si>
  <si>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</si>
  <si>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</si>
  <si>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</si>
  <si>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</si>
  <si>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</si>
  <si>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</si>
  <si>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</si>
  <si>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</si>
  <si>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</si>
  <si>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</si>
  <si>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</si>
  <si>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</si>
  <si>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</si>
  <si>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</si>
  <si>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</si>
  <si>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</si>
  <si>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</si>
  <si>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</si>
  <si>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</si>
  <si>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</si>
  <si>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</si>
  <si>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</si>
  <si>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</si>
  <si>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</si>
  <si>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</si>
  <si>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</si>
  <si>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</si>
  <si>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</si>
  <si>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</si>
  <si>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</si>
  <si>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</si>
  <si>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</si>
  <si>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</si>
  <si>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</si>
  <si>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</si>
  <si>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</si>
  <si>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</si>
  <si>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</si>
  <si>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</si>
  <si>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</si>
  <si>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</si>
  <si>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</si>
  <si>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</si>
  <si>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</si>
  <si>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</si>
  <si>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</si>
  <si>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</si>
  <si>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</si>
  <si>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</si>
  <si>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</si>
  <si>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</si>
  <si>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</si>
  <si>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</si>
  <si>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</si>
  <si>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</si>
  <si>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</si>
  <si>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</si>
  <si>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</si>
  <si>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</si>
  <si>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</si>
  <si>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</si>
  <si>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</si>
  <si>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</si>
  <si>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</si>
  <si>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</si>
  <si>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</si>
  <si>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</si>
  <si>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</si>
  <si>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</si>
  <si>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</si>
  <si>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</si>
  <si>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</si>
  <si>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</si>
  <si>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</si>
  <si>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</si>
  <si>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</si>
  <si>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</si>
  <si>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</si>
  <si>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</si>
  <si>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</si>
  <si>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</si>
  <si>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</si>
  <si>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</si>
  <si>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</si>
  <si>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</si>
  <si>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</si>
  <si>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</si>
  <si>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</si>
  <si>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</si>
  <si>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</si>
  <si>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</si>
  <si>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</si>
  <si>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</si>
  <si>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</si>
  <si>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</si>
  <si>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</si>
  <si>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</si>
  <si>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</si>
  <si>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</si>
  <si>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</si>
  <si>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</si>
  <si>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</si>
  <si>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</si>
  <si>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</si>
  <si>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</si>
  <si>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</si>
  <si>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</si>
  <si>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</si>
  <si>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</si>
  <si>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</si>
  <si>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</si>
  <si>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</si>
  <si>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</si>
  <si>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</si>
  <si>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</si>
  <si>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</si>
  <si>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</si>
  <si>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</si>
  <si>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</si>
  <si>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</si>
  <si>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</si>
  <si>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</si>
  <si>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</si>
  <si>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</si>
  <si>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</si>
  <si>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</si>
  <si>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</si>
  <si>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</si>
  <si>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</si>
  <si>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</si>
  <si>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</si>
  <si>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</si>
  <si>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</si>
  <si>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</si>
  <si>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</si>
  <si>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</si>
  <si>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</si>
  <si>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</si>
  <si>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</si>
  <si>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</si>
  <si>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</si>
  <si>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</si>
  <si>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</si>
  <si>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</si>
  <si>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</si>
  <si>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</si>
  <si>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</si>
  <si>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</si>
  <si>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</si>
  <si>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</si>
  <si>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</si>
  <si>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</si>
  <si>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</si>
  <si>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</si>
  <si>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</si>
  <si>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</si>
  <si>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</si>
  <si>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</si>
  <si>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</si>
  <si>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</si>
  <si>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</si>
  <si>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</si>
  <si>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</si>
  <si>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</si>
  <si>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</si>
  <si>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</si>
  <si>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</si>
  <si>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</si>
  <si>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</si>
  <si>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</si>
  <si>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</si>
  <si>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</si>
  <si>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</si>
  <si>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</si>
  <si>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</si>
  <si>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</si>
  <si>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</si>
  <si>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</si>
  <si>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</si>
  <si>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</si>
  <si>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</si>
  <si>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</si>
  <si>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</si>
  <si>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</si>
  <si>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</si>
  <si>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</si>
  <si>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</si>
  <si>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</si>
  <si>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</si>
  <si>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</si>
  <si>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</si>
  <si>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</si>
  <si>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</si>
  <si>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</si>
  <si>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</si>
  <si>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</si>
  <si>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</si>
  <si>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</si>
  <si>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</si>
  <si>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</si>
  <si>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</si>
  <si>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</si>
  <si>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</si>
  <si>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</si>
  <si>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</si>
  <si>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</si>
  <si>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</si>
  <si>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</si>
  <si>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</si>
  <si>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</si>
  <si>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</si>
  <si>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</si>
  <si>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</si>
  <si>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</si>
  <si>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</si>
  <si>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</si>
  <si>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</si>
  <si>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</si>
  <si>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</si>
  <si>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</si>
  <si>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</si>
  <si>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</si>
  <si>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</si>
  <si>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</si>
  <si>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</si>
  <si>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</si>
  <si>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</si>
  <si>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</si>
  <si>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</si>
  <si>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</si>
  <si>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</si>
  <si>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</si>
  <si>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</si>
  <si>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</si>
  <si>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</si>
  <si>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</si>
  <si>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</si>
  <si>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</si>
  <si>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</si>
  <si>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</si>
  <si>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</si>
  <si>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</si>
  <si>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</si>
  <si>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</si>
  <si>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</si>
  <si>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</si>
  <si>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</si>
  <si>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</si>
  <si>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</si>
  <si>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</si>
  <si>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</si>
  <si>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</si>
  <si>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</si>
  <si>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</si>
  <si>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</si>
  <si>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</si>
  <si>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</si>
  <si>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</si>
  <si>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</si>
  <si>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</si>
  <si>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</si>
  <si>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</si>
  <si>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</si>
  <si>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</si>
  <si>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</si>
  <si>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</si>
  <si>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</si>
  <si>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</si>
  <si>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</si>
  <si>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</si>
  <si>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</si>
  <si>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</si>
  <si>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</si>
  <si>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</si>
  <si>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</si>
  <si>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</si>
  <si>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</si>
  <si>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</si>
  <si>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</si>
  <si>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</si>
  <si>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</si>
  <si>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</si>
  <si>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</si>
  <si>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</si>
  <si>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</si>
  <si>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</si>
  <si>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</si>
  <si>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</si>
  <si>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</si>
  <si>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</si>
  <si>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</si>
  <si>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</si>
  <si>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</si>
  <si>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</si>
  <si>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</si>
  <si>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</si>
  <si>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</si>
  <si>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</si>
  <si>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</si>
  <si>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</si>
  <si>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</si>
  <si>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</si>
  <si>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</si>
  <si>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</si>
  <si>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</si>
  <si>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</si>
  <si>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</si>
  <si>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</si>
  <si>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</si>
  <si>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</si>
  <si>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</si>
  <si>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</si>
  <si>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</si>
  <si>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</si>
  <si>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</si>
  <si>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</si>
  <si>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</si>
  <si>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</si>
  <si>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</si>
  <si>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</si>
  <si>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</si>
  <si>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</si>
  <si>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</si>
  <si>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</si>
  <si>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</si>
  <si>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</si>
  <si>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</si>
  <si>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</si>
  <si>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</si>
  <si>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</si>
  <si>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</si>
  <si>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</si>
  <si>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</si>
  <si>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</si>
  <si>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</si>
  <si>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</si>
  <si>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</si>
  <si>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</si>
  <si>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</si>
  <si>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</si>
  <si>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</si>
  <si>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</si>
  <si>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</si>
  <si>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</si>
  <si>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</si>
  <si>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</si>
  <si>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</si>
  <si>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</si>
  <si>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</si>
  <si>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</si>
  <si>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</si>
  <si>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</si>
  <si>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</si>
  <si>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</si>
  <si>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</si>
  <si>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</si>
  <si>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</si>
  <si>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</si>
  <si>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</si>
  <si>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</si>
  <si>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</si>
  <si>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</si>
  <si>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</si>
  <si>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</si>
  <si>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</si>
  <si>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</si>
  <si>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</si>
  <si>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</si>
  <si>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</si>
  <si>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</si>
  <si>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</si>
  <si>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</si>
  <si>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</si>
  <si>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</si>
  <si>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</si>
  <si>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</si>
  <si>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</si>
  <si>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</si>
  <si>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</si>
  <si>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</si>
  <si>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</si>
  <si>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</si>
  <si>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</si>
  <si>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</si>
  <si>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</si>
  <si>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</si>
  <si>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</si>
  <si>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</si>
  <si>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</si>
  <si>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</si>
  <si>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</si>
  <si>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</si>
  <si>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</si>
  <si>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</si>
  <si>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</si>
  <si>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</si>
  <si>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</si>
  <si>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</si>
  <si>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</si>
  <si>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</si>
  <si>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</si>
  <si>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</si>
  <si>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</si>
  <si>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</si>
  <si>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</si>
  <si>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</si>
  <si>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</si>
  <si>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</si>
  <si>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</si>
  <si>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</si>
  <si>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</si>
  <si>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</si>
  <si>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</si>
  <si>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</si>
  <si>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</si>
  <si>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</si>
  <si>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</si>
  <si>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</si>
  <si>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</si>
  <si>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</si>
  <si>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</si>
  <si>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</si>
  <si>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</si>
  <si>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</si>
  <si>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</si>
  <si>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</si>
  <si>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</si>
  <si>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</si>
  <si>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</si>
  <si>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</si>
  <si>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</si>
  <si>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</si>
  <si>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</si>
  <si>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</si>
  <si>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</si>
  <si>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</si>
  <si>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</si>
  <si>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</si>
  <si>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</si>
  <si>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</si>
  <si>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</si>
  <si>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</si>
  <si>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</si>
  <si>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</si>
  <si>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</si>
  <si>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</si>
  <si>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</si>
  <si>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</si>
  <si>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</si>
  <si>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</si>
  <si>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</si>
  <si>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</si>
  <si>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</si>
  <si>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</si>
  <si>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</si>
  <si>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</si>
  <si>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</si>
  <si>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</si>
  <si>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</si>
  <si>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</si>
  <si>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</si>
  <si>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</si>
  <si>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</si>
  <si>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</si>
  <si>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</si>
  <si>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</si>
  <si>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</si>
  <si>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</si>
  <si>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</si>
  <si>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</si>
  <si>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</si>
  <si>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</si>
  <si>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</si>
  <si>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</si>
  <si>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</si>
  <si>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</si>
  <si>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</si>
  <si>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</si>
  <si>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</si>
  <si>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</si>
  <si>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</si>
  <si>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</si>
  <si>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</si>
  <si>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</si>
  <si>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</si>
  <si>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</si>
  <si>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</si>
  <si>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</si>
  <si>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</si>
  <si>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</si>
  <si>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</si>
  <si>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</si>
  <si>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</si>
  <si>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</si>
  <si>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</si>
  <si>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</si>
  <si>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</si>
  <si>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</si>
  <si>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</si>
  <si>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</si>
  <si>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</si>
  <si>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</si>
  <si>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</si>
  <si>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</si>
  <si>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</si>
  <si>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</si>
  <si>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</si>
  <si>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</si>
  <si>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</si>
  <si>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</si>
  <si>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</si>
  <si>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</si>
  <si>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</si>
  <si>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</si>
  <si>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</si>
  <si>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</si>
  <si>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</si>
  <si>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</si>
  <si>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</si>
  <si>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</si>
  <si>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</si>
  <si>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</si>
  <si>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</si>
  <si>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</si>
  <si>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</si>
  <si>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</si>
  <si>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</si>
  <si>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</si>
  <si>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</si>
  <si>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</si>
  <si>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</si>
  <si>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</si>
  <si>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</si>
  <si>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</si>
  <si>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</si>
  <si>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</si>
  <si>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</si>
  <si>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</si>
  <si>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</si>
  <si>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</si>
  <si>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</si>
  <si>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</si>
  <si>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</si>
  <si>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</si>
  <si>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</si>
  <si>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</si>
  <si>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</si>
  <si>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</si>
  <si>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</si>
  <si>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</si>
  <si>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</si>
  <si>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</si>
  <si>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</si>
  <si>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</si>
  <si>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</si>
  <si>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</si>
  <si>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</si>
  <si>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</si>
  <si>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</si>
  <si>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</si>
  <si>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</si>
  <si>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</si>
  <si>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</si>
  <si>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</si>
  <si>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</si>
  <si>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</si>
  <si>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</si>
  <si>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</si>
  <si>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</si>
  <si>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</si>
  <si>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</si>
  <si>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</si>
  <si>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</si>
  <si>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</si>
  <si>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</si>
  <si>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</si>
  <si>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</si>
  <si>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</si>
  <si>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</si>
  <si>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</si>
  <si>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</si>
  <si>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</si>
  <si>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</si>
  <si>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</si>
  <si>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</si>
  <si>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</si>
  <si>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</si>
  <si>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</si>
  <si>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</si>
  <si>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</si>
  <si>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</si>
  <si>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</si>
  <si>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</si>
  <si>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</si>
  <si>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</si>
  <si>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</si>
  <si>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</si>
  <si>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</si>
  <si>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</si>
  <si>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</si>
  <si>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</si>
  <si>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</si>
  <si>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</si>
  <si>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</si>
  <si>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</si>
  <si>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</si>
  <si>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</si>
  <si>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</si>
  <si>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</si>
  <si>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</si>
  <si>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</si>
  <si>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</si>
  <si>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</si>
  <si>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</si>
  <si>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</si>
  <si>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</si>
  <si>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</si>
  <si>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</si>
  <si>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</si>
  <si>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</si>
  <si>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</si>
  <si>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</si>
  <si>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</si>
  <si>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</si>
  <si>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</si>
  <si>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</si>
  <si>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</si>
  <si>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</si>
  <si>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</si>
  <si>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</si>
  <si>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</si>
  <si>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</si>
  <si>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</si>
  <si>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</si>
  <si>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</si>
  <si>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</si>
  <si>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</si>
  <si>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</si>
  <si>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</si>
  <si>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</si>
  <si>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</si>
  <si>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</si>
  <si>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</si>
  <si>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</si>
  <si>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</si>
  <si>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</si>
  <si>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</si>
  <si>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</si>
  <si>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</si>
  <si>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</si>
  <si>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</si>
  <si>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</si>
  <si>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</si>
  <si>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</si>
  <si>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</si>
  <si>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</si>
  <si>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</si>
  <si>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</si>
  <si>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</si>
  <si>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</si>
  <si>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</si>
  <si>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</si>
  <si>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</si>
  <si>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</si>
  <si>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</si>
  <si>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</si>
  <si>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</si>
  <si>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</si>
  <si>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</si>
  <si>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</si>
  <si>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</si>
  <si>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</si>
  <si>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</si>
  <si>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</si>
  <si>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</si>
  <si>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</si>
  <si>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</si>
  <si>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</si>
  <si>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</si>
  <si>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</si>
  <si>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</si>
  <si>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</si>
  <si>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</si>
  <si>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</si>
  <si>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</si>
  <si>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</si>
  <si>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</si>
  <si>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</si>
  <si>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</si>
  <si>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</si>
  <si>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</si>
  <si>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</si>
  <si>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</si>
  <si>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</si>
  <si>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</si>
  <si>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</si>
  <si>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</si>
  <si>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</si>
  <si>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</si>
  <si>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</si>
  <si>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</si>
  <si>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</si>
  <si>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</si>
  <si>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</si>
  <si>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</si>
  <si>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</si>
  <si>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</si>
  <si>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</si>
  <si>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</si>
  <si>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</si>
  <si>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</si>
  <si>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</si>
  <si>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</si>
  <si>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</si>
  <si>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</si>
  <si>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</si>
  <si>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</si>
  <si>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</si>
  <si>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</si>
  <si>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</si>
  <si>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</si>
  <si>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</si>
  <si>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</si>
  <si>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</si>
  <si>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</si>
  <si>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</si>
  <si>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</si>
  <si>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</si>
  <si>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</si>
  <si>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</si>
  <si>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</si>
  <si>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</si>
  <si>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</si>
  <si>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</si>
  <si>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</si>
  <si>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</si>
  <si>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</si>
  <si>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</si>
  <si>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</si>
  <si>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</si>
  <si>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</si>
  <si>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</si>
  <si>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</si>
  <si>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</si>
  <si>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</si>
  <si>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</si>
  <si>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</si>
  <si>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</si>
  <si>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</si>
  <si>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</si>
  <si>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</si>
  <si>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</si>
  <si>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</si>
  <si>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</si>
  <si>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</si>
  <si>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</si>
  <si>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</si>
  <si>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</si>
  <si>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</si>
  <si>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</si>
  <si>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</si>
  <si>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</si>
  <si>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</si>
  <si>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</si>
  <si>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</si>
  <si>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</si>
  <si>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</si>
  <si>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</si>
  <si>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</si>
  <si>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</si>
  <si>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</si>
  <si>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</si>
  <si>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</si>
  <si>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</si>
  <si>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</si>
  <si>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</si>
  <si>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</si>
  <si>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</si>
  <si>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</si>
  <si>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</si>
  <si>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</si>
  <si>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</si>
  <si>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</si>
  <si>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</si>
  <si>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</si>
  <si>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</si>
  <si>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</si>
  <si>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</si>
  <si>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</si>
  <si>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</si>
  <si>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</si>
  <si>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</si>
  <si>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</si>
  <si>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</si>
  <si>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</si>
  <si>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</si>
  <si>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</si>
  <si>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</si>
  <si>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</si>
  <si>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</si>
  <si>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</si>
  <si>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</si>
  <si>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</si>
  <si>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</si>
  <si>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</si>
  <si>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</si>
  <si>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</si>
  <si>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</si>
  <si>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</si>
  <si>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</si>
  <si>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</si>
  <si>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</si>
  <si>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</si>
  <si>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</si>
  <si>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</si>
  <si>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</si>
  <si>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</si>
  <si>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</si>
  <si>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</si>
  <si>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</si>
  <si>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</si>
  <si>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</si>
  <si>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</si>
  <si>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</si>
  <si>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</si>
  <si>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</si>
  <si>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</si>
  <si>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</si>
  <si>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</si>
  <si>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</si>
  <si>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</si>
  <si>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</si>
  <si>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</si>
  <si>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</si>
  <si>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</si>
  <si>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</si>
  <si>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</si>
  <si>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</si>
  <si>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</si>
  <si>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</si>
  <si>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</si>
  <si>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</si>
  <si>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</si>
  <si>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</si>
  <si>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</si>
  <si>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</si>
  <si>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</si>
  <si>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</si>
  <si>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</si>
  <si>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</si>
  <si>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</si>
  <si>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</si>
  <si>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</si>
  <si>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</si>
  <si>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</si>
  <si>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</si>
  <si>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</si>
  <si>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</si>
  <si>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</si>
  <si>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</si>
  <si>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</si>
  <si>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</si>
  <si>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</si>
  <si>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</si>
  <si>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</si>
  <si>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</si>
  <si>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</si>
  <si>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</si>
  <si>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</si>
  <si>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</si>
  <si>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</si>
  <si>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</si>
  <si>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</si>
  <si>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</si>
  <si>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</si>
  <si>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</si>
  <si>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</si>
  <si>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</si>
  <si>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</si>
  <si>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</si>
  <si>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</si>
  <si>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</si>
  <si>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</si>
  <si>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</si>
  <si>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</si>
  <si>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</si>
  <si>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</si>
  <si>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</si>
  <si>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</si>
  <si>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</si>
  <si>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</si>
  <si>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</si>
  <si>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</si>
  <si>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</si>
  <si>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</si>
  <si>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</si>
  <si>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</si>
  <si>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</si>
  <si>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</si>
  <si>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</si>
  <si>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</si>
  <si>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</si>
  <si>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</si>
  <si>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</si>
  <si>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</si>
  <si>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</si>
  <si>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</si>
  <si>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</si>
  <si>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</si>
  <si>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</si>
  <si>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</si>
  <si>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</si>
  <si>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</si>
  <si>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</si>
  <si>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</si>
  <si>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</si>
  <si>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</si>
  <si>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</si>
  <si>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</si>
  <si>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</si>
  <si>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</si>
  <si>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</si>
  <si>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</si>
  <si>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</si>
  <si>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</si>
  <si>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</si>
  <si>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</si>
  <si>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</si>
  <si>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</si>
  <si>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</si>
  <si>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</si>
  <si>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</si>
  <si>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</si>
  <si>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</si>
  <si>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</si>
  <si>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</si>
  <si>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</si>
  <si>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</si>
  <si>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</si>
  <si>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</si>
  <si>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</si>
  <si>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</si>
  <si>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</si>
  <si>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</si>
  <si>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</si>
  <si>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</si>
  <si>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</si>
  <si>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</si>
  <si>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</si>
  <si>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</si>
  <si>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</si>
  <si>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</si>
  <si>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</si>
  <si>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</si>
  <si>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</si>
  <si>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</si>
  <si>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</si>
  <si>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</si>
  <si>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</si>
  <si>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</si>
  <si>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</si>
  <si>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</si>
  <si>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</si>
  <si>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</si>
  <si>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</si>
  <si>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</si>
  <si>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</si>
  <si>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</si>
  <si>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</si>
  <si>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</si>
  <si>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</si>
  <si>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</si>
  <si>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</si>
  <si>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</si>
  <si>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</si>
  <si>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</si>
  <si>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</si>
  <si>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</si>
  <si>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</si>
  <si>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</si>
  <si>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</si>
  <si>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</si>
  <si>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</si>
  <si>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</si>
  <si>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</si>
  <si>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</si>
  <si>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</si>
  <si>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</si>
  <si>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</si>
  <si>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</si>
  <si>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</si>
  <si>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</si>
  <si>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</si>
  <si>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</si>
  <si>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</si>
  <si>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</si>
  <si>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</si>
  <si>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</si>
  <si>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</si>
  <si>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</si>
  <si>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</si>
  <si>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</si>
  <si>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</si>
  <si>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</si>
  <si>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</si>
  <si>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</si>
  <si>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</si>
  <si>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</si>
  <si>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</si>
  <si>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</si>
  <si>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</si>
  <si>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</si>
  <si>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</si>
  <si>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</si>
  <si>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</si>
  <si>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</si>
  <si>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</si>
  <si>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</si>
  <si>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</si>
  <si>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</si>
  <si>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</si>
  <si>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</si>
  <si>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</si>
  <si>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</si>
  <si>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</si>
  <si>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</si>
  <si>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</si>
  <si>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</si>
  <si>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</si>
  <si>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</si>
  <si>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</si>
  <si>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</si>
  <si>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</si>
  <si>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</si>
  <si>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</si>
  <si>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</si>
  <si>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</si>
  <si>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</si>
  <si>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</si>
  <si>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</si>
  <si>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</si>
  <si>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</si>
  <si>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</si>
  <si>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</si>
  <si>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</si>
  <si>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</si>
  <si>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</si>
  <si>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</si>
  <si>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</si>
  <si>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</si>
  <si>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</si>
  <si>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</si>
  <si>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</si>
  <si>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</si>
  <si>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</si>
  <si>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</si>
  <si>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</si>
  <si>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</si>
  <si>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</si>
  <si>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</si>
  <si>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</si>
  <si>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</si>
  <si>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</si>
  <si>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</si>
  <si>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</si>
  <si>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</si>
  <si>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</si>
  <si>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</si>
  <si>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</si>
  <si>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</si>
  <si>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</si>
  <si>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</si>
  <si>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</si>
  <si>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</si>
  <si>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</si>
  <si>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</si>
  <si>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</si>
  <si>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</si>
  <si>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</si>
  <si>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</si>
  <si>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</si>
  <si>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</si>
  <si>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</si>
  <si>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</si>
  <si>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</si>
  <si>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</si>
  <si>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</si>
  <si>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</si>
  <si>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</si>
  <si>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</si>
  <si>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</si>
  <si>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</si>
  <si>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</si>
  <si>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</si>
  <si>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</si>
  <si>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</si>
  <si>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</si>
  <si>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</si>
  <si>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</si>
  <si>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</si>
  <si>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</si>
  <si>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</si>
  <si>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</si>
  <si>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</si>
  <si>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</si>
  <si>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</si>
  <si>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</si>
  <si>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</si>
  <si>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</si>
  <si>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</si>
  <si>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</si>
  <si>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</si>
  <si>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</si>
  <si>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</si>
  <si>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</si>
  <si>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</si>
  <si>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</si>
  <si>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</si>
  <si>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</si>
  <si>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</si>
  <si>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</si>
  <si>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</si>
  <si>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</si>
  <si>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</si>
  <si>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</si>
  <si>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</si>
  <si>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</si>
  <si>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</si>
  <si>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</si>
  <si>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</si>
  <si>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</si>
  <si>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</si>
  <si>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</si>
  <si>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</si>
  <si>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</si>
  <si>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</si>
  <si>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</si>
  <si>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</si>
  <si>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</si>
  <si>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</si>
  <si>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</si>
  <si>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</si>
  <si>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</si>
  <si>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</si>
  <si>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</si>
  <si>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</si>
  <si>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</si>
  <si>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</si>
  <si>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</si>
  <si>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</si>
  <si>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</si>
  <si>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</si>
  <si>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</si>
  <si>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</si>
  <si>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</si>
  <si>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</si>
  <si>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</si>
  <si>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</si>
  <si>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</si>
  <si>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</si>
  <si>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</si>
  <si>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</si>
  <si>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</si>
  <si>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</si>
  <si>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</si>
  <si>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</si>
  <si>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</si>
  <si>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</si>
  <si>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</si>
  <si>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</si>
  <si>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</si>
  <si>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</si>
  <si>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</si>
  <si>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</si>
  <si>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</si>
  <si>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</si>
  <si>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</si>
  <si>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</si>
  <si>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</si>
  <si>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</si>
  <si>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</si>
  <si>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</si>
  <si>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</si>
  <si>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</si>
  <si>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</si>
  <si>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</si>
  <si>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</si>
  <si>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</si>
  <si>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</si>
  <si>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</si>
  <si>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</si>
  <si>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</si>
  <si>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</si>
  <si>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</si>
  <si>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</si>
  <si>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</si>
  <si>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</si>
  <si>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</si>
  <si>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</si>
  <si>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</si>
  <si>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</si>
  <si>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</si>
  <si>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</si>
  <si>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</si>
  <si>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</si>
  <si>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</si>
  <si>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</si>
  <si>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</si>
  <si>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</si>
  <si>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</si>
  <si>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</si>
  <si>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</si>
  <si>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</si>
  <si>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</si>
  <si>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</si>
  <si>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</si>
  <si>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</si>
  <si>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</si>
  <si>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</si>
  <si>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</si>
  <si>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</si>
  <si>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</si>
  <si>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</si>
  <si>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</si>
  <si>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</si>
  <si>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</si>
  <si>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</si>
  <si>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</si>
  <si>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</si>
  <si>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</si>
  <si>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</si>
  <si>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</si>
  <si>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</si>
  <si>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</si>
  <si>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</si>
  <si>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</si>
  <si>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</si>
  <si>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</si>
  <si>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</si>
  <si>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</si>
  <si>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</si>
  <si>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</si>
  <si>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</si>
  <si>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</si>
  <si>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</si>
  <si>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</si>
  <si>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</si>
  <si>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</si>
  <si>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</si>
  <si>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</si>
  <si>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</si>
  <si>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</si>
  <si>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</si>
  <si>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</si>
  <si>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</si>
  <si>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</si>
  <si>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</si>
  <si>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</si>
  <si>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</si>
  <si>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</si>
  <si>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</si>
  <si>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</si>
  <si>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</si>
  <si>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</si>
  <si>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</si>
  <si>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</si>
  <si>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</si>
  <si>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</si>
  <si>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</si>
  <si>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</si>
  <si>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</si>
  <si>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</si>
  <si>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</si>
  <si>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</si>
  <si>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</si>
  <si>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</si>
  <si>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</si>
  <si>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</si>
  <si>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</si>
  <si>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</si>
  <si>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</si>
  <si>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</si>
  <si>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</si>
  <si>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</si>
  <si>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</si>
  <si>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</si>
  <si>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</si>
  <si>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</si>
  <si>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</si>
  <si>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</si>
  <si>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</si>
  <si>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</si>
  <si>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</si>
  <si>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</si>
  <si>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</si>
  <si>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</si>
  <si>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</si>
  <si>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</si>
  <si>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</si>
  <si>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</si>
  <si>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</si>
  <si>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</si>
  <si>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</si>
  <si>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</si>
  <si>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</si>
  <si>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</si>
  <si>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</si>
  <si>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</si>
  <si>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</si>
  <si>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</si>
  <si>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</si>
  <si>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</si>
  <si>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</si>
  <si>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</si>
  <si>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</si>
  <si>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</si>
  <si>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</si>
  <si>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</si>
  <si>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</si>
  <si>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</si>
  <si>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</si>
  <si>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</si>
  <si>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</si>
  <si>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</si>
  <si>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</si>
  <si>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</si>
  <si>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</si>
  <si>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</si>
  <si>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</si>
  <si>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</si>
  <si>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</si>
  <si>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</si>
  <si>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</si>
  <si>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</si>
  <si>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</si>
  <si>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</si>
  <si>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</si>
  <si>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</si>
  <si>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</si>
  <si>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</si>
  <si>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</si>
  <si>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</si>
  <si>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</si>
  <si>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</si>
  <si>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</si>
  <si>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</si>
  <si>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</si>
  <si>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</si>
  <si>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</si>
  <si>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</si>
  <si>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</si>
  <si>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</si>
  <si>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</si>
  <si>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</si>
  <si>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</si>
  <si>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</si>
  <si>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</si>
  <si>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</si>
  <si>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</si>
  <si>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</si>
  <si>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</si>
  <si>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</si>
  <si>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</si>
  <si>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</si>
  <si>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</si>
  <si>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</si>
  <si>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</si>
  <si>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</si>
  <si>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</si>
  <si>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</si>
  <si>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</si>
  <si>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</si>
  <si>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</si>
  <si>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</si>
  <si>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</si>
  <si>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</si>
  <si>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</si>
  <si>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</si>
  <si>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</si>
  <si>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</si>
  <si>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</si>
  <si>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</si>
  <si>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</si>
  <si>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</si>
  <si>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</si>
  <si>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</si>
  <si>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</si>
  <si>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</si>
  <si>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</si>
  <si>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</si>
  <si>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</si>
  <si>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</si>
  <si>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</si>
  <si>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</si>
  <si>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</si>
  <si>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</si>
  <si>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</si>
  <si>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</si>
  <si>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</si>
  <si>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</si>
  <si>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</si>
  <si>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</si>
  <si>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</si>
  <si>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</si>
  <si>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</si>
  <si>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</si>
  <si>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</si>
  <si>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</si>
  <si>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</si>
  <si>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</si>
  <si>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</si>
  <si>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</si>
  <si>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</si>
  <si>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</si>
  <si>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</si>
  <si>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</si>
  <si>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</si>
  <si>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</si>
  <si>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</si>
  <si>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</si>
  <si>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</si>
  <si>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</si>
  <si>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</si>
  <si>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</si>
  <si>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</si>
  <si>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</si>
  <si>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</si>
  <si>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</si>
  <si>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</si>
  <si>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</si>
  <si>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</si>
  <si>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</si>
  <si>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</si>
  <si>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</si>
  <si>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</si>
  <si>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</si>
  <si>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</si>
  <si>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</si>
  <si>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</si>
  <si>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</si>
  <si>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</si>
  <si>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</si>
  <si>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</si>
  <si>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</si>
  <si>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</si>
  <si>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</si>
  <si>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</si>
  <si>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</si>
  <si>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</si>
  <si>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</si>
  <si>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</si>
  <si>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</si>
  <si>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</si>
  <si>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</si>
  <si>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</si>
  <si>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</si>
  <si>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</si>
  <si>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</si>
  <si>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</si>
  <si>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</si>
  <si>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</si>
  <si>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</si>
  <si>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</si>
  <si>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</si>
  <si>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</si>
  <si>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</si>
  <si>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</si>
  <si>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</si>
  <si>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</si>
  <si>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</si>
  <si>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</si>
  <si>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</si>
  <si>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</si>
  <si>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</si>
  <si>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</si>
  <si>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</si>
  <si>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</si>
  <si>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</si>
  <si>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</si>
  <si>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</si>
  <si>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</si>
  <si>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</si>
  <si>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</si>
  <si>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</si>
  <si>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</si>
  <si>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</si>
  <si>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</si>
  <si>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</si>
  <si>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</si>
  <si>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</si>
  <si>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</si>
  <si>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</si>
  <si>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</si>
  <si>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</si>
  <si>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</si>
  <si>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</si>
  <si>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</si>
  <si>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</si>
  <si>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</si>
  <si>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</si>
  <si>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</si>
  <si>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</si>
  <si>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</si>
  <si>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</si>
  <si>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</si>
  <si>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</si>
  <si>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</si>
  <si>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</si>
  <si>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</si>
  <si>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</si>
  <si>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</si>
  <si>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</si>
  <si>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</si>
  <si>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</si>
  <si>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</si>
  <si>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</si>
  <si>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</si>
  <si>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</si>
  <si>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</si>
  <si>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</si>
  <si>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</si>
  <si>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</si>
  <si>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</si>
  <si>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</si>
  <si>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</si>
  <si>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</si>
  <si>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</si>
  <si>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</si>
  <si>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</si>
  <si>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</si>
  <si>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</si>
  <si>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</si>
  <si>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</si>
  <si>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</si>
  <si>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</si>
  <si>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</si>
  <si>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</si>
  <si>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</si>
  <si>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</si>
  <si>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</si>
  <si>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</si>
  <si>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</si>
  <si>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</si>
  <si>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</si>
  <si>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</si>
  <si>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</si>
  <si>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</si>
  <si>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</si>
  <si>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</si>
  <si>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</si>
  <si>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</si>
  <si>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</si>
  <si>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</si>
  <si>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</si>
  <si>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</si>
  <si>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</si>
  <si>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</si>
  <si>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</si>
  <si>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</si>
  <si>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</si>
  <si>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</si>
  <si>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</si>
  <si>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</si>
  <si>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</si>
  <si>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</si>
  <si>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</si>
  <si>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</si>
  <si>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</si>
  <si>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</si>
  <si>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</si>
  <si>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</si>
  <si>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</si>
  <si>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</si>
  <si>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</si>
  <si>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</si>
  <si>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</si>
  <si>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</si>
  <si>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</si>
  <si>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</si>
  <si>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</si>
  <si>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</si>
  <si>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</si>
  <si>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</si>
  <si>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</si>
  <si>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</si>
  <si>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</si>
  <si>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</si>
  <si>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</si>
  <si>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</si>
  <si>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</si>
  <si>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</si>
  <si>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</si>
  <si>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</si>
  <si>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</si>
  <si>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</si>
  <si>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</si>
  <si>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</si>
  <si>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</si>
  <si>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</si>
  <si>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</si>
  <si>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</si>
  <si>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</si>
  <si>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</si>
  <si>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</si>
  <si>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</si>
  <si>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</si>
  <si>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</si>
  <si>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</si>
  <si>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</si>
  <si>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</si>
  <si>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</si>
  <si>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</si>
  <si>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</si>
  <si>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</si>
  <si>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</si>
  <si>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</si>
  <si>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</si>
  <si>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</si>
  <si>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</si>
  <si>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</si>
  <si>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</si>
  <si>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</si>
  <si>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</si>
  <si>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</si>
  <si>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</si>
  <si>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</si>
  <si>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</si>
  <si>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</si>
  <si>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</si>
  <si>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</si>
  <si>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</si>
  <si>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</si>
  <si>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</si>
  <si>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</si>
  <si>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</si>
  <si>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</si>
  <si>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</si>
  <si>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</si>
  <si>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</si>
  <si>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</si>
  <si>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</si>
  <si>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</si>
  <si>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</si>
  <si>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</si>
  <si>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</si>
  <si>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</si>
  <si>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</si>
  <si>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</si>
  <si>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</si>
  <si>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</si>
  <si>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</si>
  <si>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</si>
  <si>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</si>
  <si>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</si>
  <si>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</si>
  <si>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</si>
  <si>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</si>
  <si>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</si>
  <si>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</si>
  <si>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</si>
  <si>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</si>
  <si>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</si>
  <si>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</si>
  <si>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</si>
  <si>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</si>
  <si>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</si>
  <si>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</si>
  <si>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</si>
  <si>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</si>
  <si>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</si>
  <si>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</si>
  <si>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</si>
  <si>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</si>
  <si>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</si>
  <si>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</si>
  <si>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</si>
  <si>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</si>
  <si>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</si>
  <si>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</si>
  <si>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</si>
  <si>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</si>
  <si>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</si>
  <si>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</si>
  <si>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</si>
  <si>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</si>
  <si>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</si>
  <si>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</si>
  <si>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</si>
  <si>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</si>
  <si>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</si>
  <si>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</si>
  <si>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</si>
  <si>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</si>
  <si>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</si>
  <si>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</si>
  <si>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</si>
  <si>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</si>
  <si>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</si>
  <si>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</si>
  <si>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</si>
  <si>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</si>
  <si>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</si>
  <si>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</si>
  <si>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</si>
  <si>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</si>
  <si>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</si>
  <si>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</si>
  <si>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</si>
  <si>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</si>
  <si>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</si>
  <si>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</si>
  <si>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</si>
  <si>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</si>
  <si>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</si>
  <si>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</si>
  <si>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</si>
  <si>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</si>
  <si>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</si>
  <si>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</si>
  <si>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</si>
  <si>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</si>
  <si>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</si>
  <si>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</si>
  <si>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</si>
  <si>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</si>
  <si>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</si>
  <si>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</si>
  <si>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</si>
  <si>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</si>
  <si>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</si>
  <si>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</si>
  <si>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</si>
  <si>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</si>
  <si>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</si>
  <si>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</si>
  <si>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</si>
  <si>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</si>
  <si>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</si>
  <si>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</si>
  <si>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</si>
  <si>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</si>
  <si>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</si>
  <si>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</si>
  <si>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</si>
  <si>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</si>
  <si>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</si>
  <si>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</si>
  <si>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</si>
  <si>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</si>
  <si>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</si>
  <si>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</si>
  <si>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</si>
  <si>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</si>
  <si>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</si>
  <si>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</si>
  <si>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</si>
  <si>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</si>
  <si>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</si>
  <si>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</si>
  <si>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</si>
  <si>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</si>
  <si>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</si>
  <si>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</si>
  <si>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</si>
  <si>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</si>
  <si>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</si>
  <si>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</si>
  <si>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</si>
  <si>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</si>
  <si>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</si>
  <si>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</si>
  <si>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</si>
  <si>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</si>
  <si>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</si>
  <si>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</si>
  <si>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</si>
  <si>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</si>
  <si>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</si>
  <si>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</si>
  <si>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</si>
  <si>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</si>
  <si>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</si>
  <si>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</si>
  <si>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</si>
  <si>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</si>
  <si>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</si>
  <si>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</si>
  <si>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</si>
  <si>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</si>
  <si>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</si>
  <si>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</si>
  <si>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</si>
  <si>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</si>
  <si>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</si>
  <si>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</si>
  <si>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</si>
  <si>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</si>
  <si>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</si>
  <si>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</si>
  <si>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</si>
  <si>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</si>
  <si>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</si>
  <si>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</si>
  <si>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</si>
  <si>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</si>
  <si>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</si>
  <si>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</si>
  <si>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</si>
  <si>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</si>
  <si>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</si>
  <si>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</si>
  <si>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</si>
  <si>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</si>
  <si>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</si>
  <si>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</si>
  <si>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</si>
  <si>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</si>
  <si>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</si>
  <si>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</si>
  <si>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</si>
  <si>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</si>
  <si>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</si>
  <si>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</si>
  <si>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</si>
  <si>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</si>
  <si>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</si>
  <si>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</si>
  <si>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</si>
  <si>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</si>
  <si>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</si>
  <si>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</si>
  <si>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</si>
  <si>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</si>
  <si>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</si>
  <si>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</si>
  <si>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</si>
  <si>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</si>
  <si>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</si>
  <si>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</si>
  <si>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</si>
  <si>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</si>
  <si>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</si>
  <si>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</si>
  <si>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</si>
  <si>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</si>
  <si>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</si>
  <si>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</si>
  <si>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</si>
  <si>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</si>
  <si>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</si>
  <si>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</si>
  <si>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</si>
  <si>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</si>
  <si>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</si>
  <si>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</si>
  <si>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</si>
  <si>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</si>
  <si>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</si>
  <si>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</si>
  <si>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</si>
  <si>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</si>
  <si>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</si>
  <si>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</si>
  <si>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</si>
  <si>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</si>
  <si>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</si>
  <si>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</si>
  <si>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</si>
  <si>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</si>
  <si>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</si>
  <si>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</si>
  <si>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</si>
  <si>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</si>
  <si>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</si>
  <si>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</si>
  <si>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</si>
  <si>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</si>
  <si>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</si>
  <si>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</si>
  <si>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</si>
  <si>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</si>
  <si>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</si>
  <si>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</si>
  <si>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</si>
  <si>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</si>
  <si>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</si>
  <si>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</si>
  <si>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</si>
  <si>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</si>
  <si>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</si>
  <si>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</si>
  <si>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</si>
  <si>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</si>
  <si>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</si>
  <si>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</si>
  <si>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</si>
  <si>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</si>
  <si>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</si>
  <si>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</si>
  <si>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</si>
  <si>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</si>
  <si>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</si>
  <si>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</si>
  <si>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</si>
  <si>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</si>
  <si>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</si>
  <si>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</si>
  <si>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</si>
  <si>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</si>
  <si>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</si>
  <si>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</si>
  <si>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</si>
  <si>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</si>
  <si>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</si>
  <si>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</si>
  <si>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</si>
  <si>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</si>
  <si>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</si>
  <si>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</si>
  <si>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</si>
  <si>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</si>
  <si>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</si>
  <si>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</si>
  <si>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</si>
  <si>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</si>
  <si>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</si>
  <si>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</si>
  <si>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</si>
  <si>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</si>
  <si>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</si>
  <si>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</si>
  <si>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</si>
  <si>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</si>
  <si>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</si>
  <si>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</si>
  <si>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</si>
  <si>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</si>
  <si>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</si>
  <si>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</si>
  <si>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</si>
  <si>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</si>
  <si>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</si>
  <si>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</si>
  <si>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</si>
  <si>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</si>
  <si>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</si>
  <si>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</si>
  <si>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</si>
  <si>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</si>
  <si>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</si>
  <si>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</si>
  <si>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</si>
  <si>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</si>
  <si>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</si>
  <si>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</si>
  <si>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</si>
  <si>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</si>
  <si>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</si>
  <si>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</si>
  <si>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</si>
  <si>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</si>
  <si>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</si>
  <si>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</si>
  <si>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</si>
  <si>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</si>
  <si>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</si>
  <si>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</si>
  <si>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</si>
  <si>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</si>
  <si>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</si>
  <si>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</si>
  <si>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</si>
  <si>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</si>
  <si>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</si>
  <si>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</si>
  <si>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</si>
  <si>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</si>
  <si>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</si>
  <si>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</si>
  <si>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</si>
  <si>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</si>
  <si>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</si>
  <si>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</si>
  <si>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</si>
  <si>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</si>
  <si>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</si>
  <si>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</si>
  <si>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</si>
  <si>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</si>
  <si>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</si>
  <si>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</si>
  <si>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</si>
  <si>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</si>
  <si>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</si>
  <si>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</si>
  <si>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</si>
  <si>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</si>
  <si>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</si>
  <si>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</si>
  <si>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</si>
  <si>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</si>
  <si>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</si>
  <si>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</si>
  <si>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</si>
  <si>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</si>
  <si>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</si>
  <si>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</si>
  <si>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</si>
  <si>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</si>
  <si>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</si>
  <si>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</si>
  <si>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</si>
  <si>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</si>
  <si>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</si>
  <si>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</si>
  <si>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</si>
  <si>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</si>
  <si>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</si>
  <si>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</si>
  <si>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</si>
  <si>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</si>
  <si>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</si>
  <si>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</si>
  <si>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</si>
  <si>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</si>
  <si>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</si>
  <si>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</si>
  <si>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</si>
  <si>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</si>
  <si>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</si>
  <si>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</si>
  <si>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</si>
  <si>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</si>
  <si>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</si>
  <si>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</si>
  <si>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</si>
  <si>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</si>
  <si>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</si>
  <si>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</si>
  <si>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</si>
  <si>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</si>
  <si>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</si>
  <si>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</si>
  <si>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</si>
  <si>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</si>
  <si>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</si>
  <si>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</si>
  <si>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</si>
  <si>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</si>
  <si>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</si>
  <si>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</si>
  <si>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</si>
  <si>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</si>
  <si>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</si>
  <si>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</si>
  <si>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</si>
  <si>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</si>
  <si>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</si>
  <si>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</si>
  <si>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</si>
  <si>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</si>
  <si>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</si>
  <si>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</si>
  <si>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</si>
  <si>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</si>
  <si>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</si>
  <si>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</si>
  <si>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</si>
  <si>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</si>
  <si>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</si>
  <si>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</si>
  <si>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</si>
  <si>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</si>
  <si>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</si>
  <si>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</si>
  <si>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</si>
  <si>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</si>
  <si>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</si>
  <si>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</si>
  <si>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</si>
  <si>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</si>
  <si>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</si>
  <si>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</si>
  <si>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</si>
  <si>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</si>
  <si>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</si>
  <si>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</si>
  <si>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</si>
  <si>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</si>
  <si>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</si>
  <si>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</si>
  <si>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</si>
  <si>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</si>
  <si>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</si>
  <si>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</si>
  <si>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</si>
  <si>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</si>
  <si>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</si>
  <si>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</si>
  <si>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</si>
  <si>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</si>
  <si>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</si>
  <si>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</si>
  <si>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</si>
  <si>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</si>
  <si>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</si>
  <si>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</si>
  <si>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</si>
  <si>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</si>
  <si>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</si>
  <si>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</si>
  <si>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</si>
  <si>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</si>
  <si>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</si>
  <si>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</si>
  <si>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</si>
  <si>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</si>
  <si>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</si>
  <si>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</si>
  <si>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</si>
  <si>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</si>
  <si>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</si>
  <si>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</si>
  <si>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</si>
  <si>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</si>
  <si>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</si>
  <si>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</si>
  <si>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</si>
  <si>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</si>
  <si>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</si>
  <si>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</si>
  <si>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</si>
  <si>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</si>
  <si>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</si>
  <si>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</si>
  <si>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</si>
  <si>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</si>
  <si>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</si>
  <si>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</si>
  <si>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</si>
  <si>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</si>
  <si>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</si>
  <si>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</si>
  <si>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</si>
  <si>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</si>
  <si>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</si>
  <si>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</si>
  <si>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</si>
  <si>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</si>
  <si>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</si>
  <si>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</si>
  <si>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</si>
  <si>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</si>
  <si>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</si>
  <si>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</si>
  <si>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</si>
  <si>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</si>
  <si>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</si>
  <si>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</si>
  <si>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</si>
  <si>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</si>
  <si>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</si>
  <si>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</si>
  <si>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</si>
  <si>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</si>
  <si>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</si>
  <si>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</si>
  <si>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</si>
  <si>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</si>
  <si>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</si>
  <si>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</si>
  <si>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</si>
  <si>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</si>
  <si>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</si>
  <si>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</si>
  <si>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</si>
  <si>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</si>
  <si>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</si>
  <si>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</si>
  <si>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</si>
  <si>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</si>
  <si>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</si>
  <si>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</si>
  <si>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</si>
  <si>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</si>
  <si>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</si>
  <si>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</si>
  <si>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</si>
  <si>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</si>
  <si>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</si>
  <si>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</si>
  <si>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</si>
  <si>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</si>
  <si>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</si>
  <si>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</si>
  <si>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</si>
  <si>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</si>
  <si>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</si>
  <si>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</si>
  <si>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</si>
  <si>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</si>
  <si>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</si>
  <si>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</si>
  <si>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</si>
  <si>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</si>
  <si>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</si>
  <si>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</si>
  <si>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</si>
  <si>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</si>
  <si>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</si>
  <si>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</si>
  <si>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</si>
  <si>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</si>
  <si>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</si>
  <si>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</si>
  <si>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</si>
  <si>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</si>
  <si>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</si>
  <si>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</si>
  <si>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</si>
  <si>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</si>
  <si>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</si>
  <si>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</si>
  <si>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</si>
  <si>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</si>
  <si>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</si>
  <si>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</si>
  <si>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</si>
  <si>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</si>
  <si>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</si>
  <si>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</si>
  <si>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</si>
  <si>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</si>
  <si>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</si>
  <si>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</si>
  <si>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</si>
  <si>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</si>
  <si>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</si>
  <si>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</si>
  <si>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</si>
  <si>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</si>
  <si>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</si>
  <si>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</si>
  <si>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</si>
  <si>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</si>
  <si>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</si>
  <si>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</si>
  <si>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</si>
  <si>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</si>
  <si>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</si>
  <si>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</si>
  <si>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</si>
  <si>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</si>
  <si>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</si>
  <si>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</si>
  <si>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</si>
  <si>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</si>
  <si>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</si>
  <si>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</si>
  <si>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</si>
  <si>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</si>
  <si>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</si>
  <si>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</si>
  <si>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</si>
  <si>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</si>
  <si>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</si>
  <si>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</si>
  <si>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</si>
  <si>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</si>
  <si>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</si>
  <si>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</si>
  <si>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</si>
  <si>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</si>
  <si>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</si>
  <si>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</si>
  <si>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</si>
  <si>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</si>
  <si>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</si>
  <si>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</si>
  <si>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</si>
  <si>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</si>
  <si>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</si>
  <si>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</si>
  <si>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</si>
  <si>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</si>
  <si>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</si>
  <si>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</si>
  <si>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</si>
  <si>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</si>
  <si>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</si>
  <si>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</si>
  <si>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</si>
  <si>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</si>
  <si>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</si>
  <si>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</si>
  <si>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</si>
  <si>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</si>
  <si>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</si>
  <si>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</si>
  <si>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</si>
  <si>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</si>
  <si>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</si>
  <si>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</si>
  <si>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</si>
  <si>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</si>
  <si>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</si>
  <si>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</si>
  <si>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</si>
  <si>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</si>
  <si>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</si>
  <si>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</si>
  <si>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</si>
  <si>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</si>
  <si>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</si>
  <si>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</si>
  <si>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</si>
  <si>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</si>
  <si>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</si>
  <si>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</si>
  <si>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</si>
  <si>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</si>
  <si>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</si>
  <si>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</si>
  <si>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</si>
  <si>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</si>
  <si>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</si>
  <si>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</si>
  <si>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</si>
  <si>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</si>
  <si>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</si>
  <si>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</si>
  <si>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</si>
  <si>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</si>
  <si>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</si>
  <si>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</si>
  <si>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</si>
  <si>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</si>
  <si>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</si>
  <si>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</si>
  <si>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</si>
  <si>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</si>
  <si>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</si>
  <si>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</si>
  <si>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</si>
  <si>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</si>
  <si>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</si>
  <si>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</si>
  <si>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</si>
  <si>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</si>
  <si>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</si>
  <si>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</si>
  <si>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</si>
  <si>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</si>
  <si>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</si>
  <si>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</si>
  <si>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</si>
  <si>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</si>
  <si>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</si>
  <si>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</si>
  <si>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</si>
  <si>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</si>
  <si>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</si>
  <si>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</si>
  <si>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</si>
  <si>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</si>
  <si>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</si>
  <si>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</si>
  <si>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</si>
  <si>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</si>
  <si>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</si>
  <si>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</si>
  <si>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</si>
  <si>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</si>
  <si>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</si>
  <si>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</si>
  <si>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</si>
  <si>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</si>
  <si>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</si>
  <si>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</si>
  <si>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</si>
  <si>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</si>
  <si>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</si>
  <si>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</si>
  <si>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</si>
  <si>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</si>
  <si>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</si>
  <si>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</si>
  <si>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</si>
  <si>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</si>
  <si>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</si>
  <si>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</si>
  <si>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</si>
  <si>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</si>
  <si>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</si>
  <si>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</si>
  <si>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</si>
  <si>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</si>
  <si>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</si>
  <si>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</si>
  <si>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</si>
  <si>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</si>
  <si>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</si>
  <si>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</si>
  <si>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</si>
  <si>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</si>
  <si>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</si>
  <si>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</si>
  <si>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</si>
  <si>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</si>
  <si>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</si>
  <si>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</si>
  <si>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</si>
  <si>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</si>
  <si>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</si>
  <si>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</si>
  <si>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</si>
  <si>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</si>
  <si>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</si>
  <si>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</si>
  <si>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</si>
  <si>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</si>
  <si>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</si>
  <si>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</si>
  <si>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</si>
  <si>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</si>
  <si>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</si>
  <si>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</si>
  <si>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</si>
  <si>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</si>
  <si>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</si>
  <si>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</si>
  <si>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</si>
  <si>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</si>
  <si>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</si>
  <si>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</si>
  <si>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</si>
  <si>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</si>
  <si>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</si>
  <si>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</si>
  <si>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</si>
  <si>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</si>
  <si>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</si>
  <si>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</si>
  <si>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</si>
  <si>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</si>
  <si>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</si>
  <si>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</si>
  <si>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</si>
  <si>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</si>
  <si>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</si>
  <si>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</si>
  <si>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</si>
  <si>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</si>
  <si>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</si>
  <si>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</si>
  <si>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</si>
  <si>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</si>
  <si>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</si>
  <si>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</si>
  <si>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</si>
  <si>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</si>
  <si>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</si>
  <si>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</si>
  <si>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</si>
  <si>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</si>
  <si>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</si>
  <si>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</si>
  <si>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</si>
  <si>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</si>
  <si>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</si>
  <si>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</si>
  <si>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</si>
  <si>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</si>
  <si>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</si>
  <si>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</si>
  <si>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</si>
  <si>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</si>
  <si>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</si>
  <si>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</si>
  <si>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</si>
  <si>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</si>
  <si>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</si>
  <si>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</si>
  <si>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</si>
  <si>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</si>
  <si>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</si>
  <si>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</si>
  <si>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</si>
  <si>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</si>
  <si>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</si>
  <si>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</si>
  <si>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</si>
  <si>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</si>
  <si>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</si>
  <si>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</si>
  <si>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</si>
  <si>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</si>
  <si>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</si>
  <si>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</si>
  <si>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</si>
  <si>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</si>
  <si>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</si>
  <si>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</si>
  <si>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</si>
  <si>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</si>
  <si>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</si>
  <si>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</si>
  <si>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</si>
  <si>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</si>
  <si>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</si>
  <si>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</si>
  <si>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</si>
  <si>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</si>
  <si>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</si>
  <si>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</si>
  <si>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</si>
  <si>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</si>
  <si>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</si>
  <si>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</si>
  <si>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</si>
  <si>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</si>
  <si>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</si>
  <si>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</si>
  <si>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</si>
  <si>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</si>
  <si>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</si>
  <si>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</si>
  <si>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</si>
  <si>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</si>
  <si>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</si>
  <si>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</si>
  <si>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</si>
  <si>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</si>
  <si>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</si>
  <si>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</si>
  <si>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</si>
  <si>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</si>
  <si>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</si>
  <si>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</si>
  <si>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</si>
  <si>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</si>
  <si>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</si>
  <si>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</si>
  <si>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</si>
  <si>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</si>
  <si>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</si>
  <si>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</si>
  <si>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</si>
  <si>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</si>
  <si>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</si>
  <si>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</si>
  <si>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</si>
  <si>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</si>
  <si>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</si>
  <si>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</si>
  <si>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</si>
  <si>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</si>
  <si>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</si>
  <si>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</si>
  <si>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</si>
  <si>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</si>
  <si>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</si>
  <si>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</si>
  <si>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</si>
  <si>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</si>
  <si>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</si>
  <si>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</si>
  <si>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</si>
  <si>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</si>
  <si>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</si>
  <si>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</si>
  <si>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</si>
  <si>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</si>
  <si>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</si>
  <si>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</si>
  <si>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</si>
  <si>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</si>
  <si>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</si>
  <si>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</si>
  <si>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</si>
  <si>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</si>
  <si>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</si>
  <si>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</si>
  <si>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</si>
  <si>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</si>
  <si>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</si>
  <si>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</si>
  <si>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</si>
  <si>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</si>
  <si>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</si>
  <si>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</si>
  <si>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</si>
  <si>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</si>
  <si>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</si>
  <si>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</si>
  <si>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</si>
  <si>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</si>
  <si>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</si>
  <si>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</si>
  <si>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</si>
  <si>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</si>
  <si>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</si>
  <si>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</si>
  <si>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</si>
  <si>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</si>
  <si>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</si>
  <si>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</si>
  <si>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</si>
  <si>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</si>
  <si>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</si>
  <si>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</si>
  <si>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</si>
  <si>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</si>
  <si>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</si>
  <si>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</si>
  <si>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</si>
  <si>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</si>
  <si>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</si>
  <si>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</si>
  <si>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</si>
  <si>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</si>
  <si>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</si>
  <si>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</si>
  <si>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</si>
  <si>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</si>
  <si>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</si>
  <si>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</si>
  <si>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</si>
  <si>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</si>
  <si>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</si>
  <si>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</si>
  <si>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</si>
  <si>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</si>
  <si>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</si>
  <si>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</si>
  <si>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</si>
  <si>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</si>
  <si>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</si>
  <si>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</si>
  <si>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</si>
  <si>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</si>
  <si>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</si>
  <si>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</si>
  <si>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</si>
  <si>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</si>
  <si>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</si>
  <si>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</si>
  <si>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</si>
  <si>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</si>
  <si>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</si>
  <si>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</si>
  <si>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</si>
  <si>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</si>
  <si>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</si>
  <si>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</si>
  <si>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</si>
  <si>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</si>
  <si>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</si>
  <si>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</si>
  <si>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</si>
  <si>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</si>
  <si>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</si>
  <si>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</si>
  <si>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</si>
  <si>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</si>
  <si>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</si>
  <si>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</si>
  <si>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</si>
  <si>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</si>
  <si>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</si>
  <si>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</si>
  <si>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</si>
  <si>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</si>
  <si>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</si>
  <si>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</si>
  <si>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</si>
  <si>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</si>
  <si>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</si>
  <si>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</si>
  <si>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</si>
  <si>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</si>
  <si>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</si>
  <si>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</si>
  <si>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</si>
  <si>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</si>
  <si>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</si>
  <si>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</si>
  <si>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</si>
  <si>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</si>
  <si>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</si>
  <si>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</si>
  <si>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</si>
  <si>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</si>
  <si>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</si>
  <si>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</si>
  <si>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</si>
  <si>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</si>
  <si>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</si>
  <si>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</si>
  <si>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</si>
  <si>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</si>
  <si>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</si>
  <si>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</si>
  <si>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</si>
  <si>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</si>
  <si>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</si>
  <si>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</si>
  <si>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</si>
  <si>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</si>
  <si>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</si>
  <si>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</si>
  <si>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</si>
  <si>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</si>
  <si>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</si>
  <si>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</si>
  <si>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</si>
  <si>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</si>
  <si>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</si>
  <si>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</si>
  <si>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</si>
  <si>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</si>
  <si>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</si>
  <si>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</si>
  <si>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</si>
  <si>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</si>
  <si>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</si>
  <si>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</si>
  <si>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</si>
  <si>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</si>
  <si>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</si>
  <si>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</si>
  <si>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</si>
  <si>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</si>
  <si>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</si>
  <si>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</si>
  <si>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</si>
  <si>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</si>
  <si>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</si>
  <si>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</si>
  <si>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</si>
  <si>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</si>
  <si>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</si>
  <si>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</si>
  <si>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</si>
  <si>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</si>
  <si>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</si>
  <si>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</si>
  <si>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</si>
  <si>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</si>
  <si>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</si>
  <si>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</si>
  <si>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</si>
  <si>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</si>
  <si>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</si>
  <si>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</si>
  <si>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</si>
  <si>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</si>
  <si>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</si>
  <si>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</si>
  <si>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</si>
  <si>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</si>
  <si>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</si>
  <si>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</si>
  <si>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</si>
  <si>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</si>
  <si>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</si>
  <si>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</si>
  <si>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</si>
  <si>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</si>
  <si>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</si>
  <si>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</si>
  <si>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</si>
  <si>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</si>
  <si>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</si>
  <si>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</si>
  <si>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</si>
  <si>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</si>
  <si>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</si>
  <si>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</si>
  <si>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</si>
  <si>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</si>
  <si>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</si>
  <si>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</si>
  <si>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</si>
  <si>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</si>
  <si>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</si>
  <si>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</si>
  <si>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</si>
  <si>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</si>
  <si>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</si>
  <si>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</si>
  <si>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</si>
  <si>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</si>
  <si>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</si>
  <si>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</si>
  <si>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</si>
  <si>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</si>
  <si>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</si>
  <si>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</si>
  <si>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</si>
  <si>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</si>
  <si>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</si>
  <si>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</si>
  <si>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</si>
  <si>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</si>
  <si>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</si>
  <si>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</si>
  <si>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</si>
  <si>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</si>
  <si>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</si>
  <si>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</si>
  <si>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</si>
  <si>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</si>
  <si>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</si>
  <si>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</si>
  <si>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</si>
  <si>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</si>
  <si>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</si>
  <si>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</si>
  <si>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</si>
  <si>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</si>
  <si>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</si>
  <si>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</si>
  <si>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</si>
  <si>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</si>
  <si>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</si>
  <si>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</si>
  <si>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</si>
  <si>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</si>
  <si>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</si>
  <si>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</si>
  <si>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</si>
  <si>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</si>
  <si>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</si>
  <si>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</si>
  <si>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</si>
  <si>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</si>
  <si>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</si>
  <si>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</si>
  <si>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</si>
  <si>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</si>
  <si>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</si>
  <si>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</si>
  <si>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</si>
  <si>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</si>
  <si>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</si>
  <si>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</si>
  <si>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</si>
  <si>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</si>
  <si>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</si>
  <si>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</si>
  <si>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</si>
  <si>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</si>
  <si>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</si>
  <si>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</si>
  <si>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</si>
  <si>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</si>
  <si>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</si>
  <si>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</si>
  <si>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</si>
  <si>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</si>
  <si>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</si>
  <si>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</si>
  <si>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</si>
  <si>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</si>
  <si>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</si>
  <si>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</si>
  <si>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</si>
  <si>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</si>
  <si>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</si>
  <si>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</si>
  <si>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</si>
  <si>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</si>
  <si>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</si>
  <si>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</si>
  <si>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</si>
  <si>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</si>
  <si>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</si>
  <si>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</si>
  <si>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</si>
  <si>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</si>
  <si>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</si>
  <si>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</si>
  <si>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</si>
  <si>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</si>
  <si>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</si>
  <si>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</si>
  <si>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</si>
  <si>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</si>
  <si>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</si>
  <si>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</si>
  <si>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</si>
  <si>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</si>
  <si>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</si>
  <si>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</si>
  <si>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</si>
  <si>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</si>
  <si>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</si>
  <si>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</si>
  <si>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</si>
  <si>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</si>
  <si>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</si>
  <si>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</si>
  <si>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</si>
  <si>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</si>
  <si>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</si>
  <si>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</si>
  <si>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</si>
  <si>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</si>
  <si>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</si>
  <si>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</si>
  <si>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</si>
  <si>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</si>
  <si>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</si>
  <si>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</si>
  <si>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</si>
  <si>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</si>
  <si>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</si>
  <si>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</si>
  <si>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</si>
  <si>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</si>
  <si>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</si>
  <si>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</si>
  <si>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</si>
  <si>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</si>
  <si>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</si>
  <si>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</si>
  <si>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</si>
  <si>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</si>
  <si>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</si>
  <si>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</si>
  <si>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</si>
  <si>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</si>
  <si>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</si>
  <si>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</si>
  <si>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</si>
  <si>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</si>
  <si>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</si>
  <si>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</si>
  <si>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</si>
  <si>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</si>
  <si>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</si>
  <si>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</si>
  <si>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</si>
  <si>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</si>
  <si>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</si>
  <si>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</si>
  <si>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</si>
  <si>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</si>
  <si>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</si>
  <si>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</si>
  <si>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</si>
  <si>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</si>
  <si>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</si>
  <si>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</si>
  <si>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</si>
  <si>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</si>
  <si>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</si>
  <si>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</si>
  <si>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</si>
  <si>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</si>
  <si>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</si>
  <si>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</si>
  <si>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</si>
  <si>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</si>
  <si>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</si>
  <si>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</si>
  <si>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</si>
  <si>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</si>
  <si>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</si>
  <si>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</si>
  <si>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</si>
  <si>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</si>
  <si>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</si>
  <si>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</si>
  <si>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</si>
  <si>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</si>
  <si>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</si>
  <si>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</si>
  <si>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</si>
  <si>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</si>
  <si>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</si>
  <si>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</si>
  <si>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</si>
  <si>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</si>
  <si>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</si>
  <si>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</si>
  <si>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</si>
  <si>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</si>
  <si>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</si>
  <si>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</si>
  <si>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</si>
  <si>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</si>
  <si>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</si>
  <si>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</si>
  <si>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</si>
  <si>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</si>
  <si>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</si>
  <si>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</si>
  <si>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</si>
  <si>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</si>
  <si>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</si>
  <si>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</si>
  <si>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</si>
  <si>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</si>
  <si>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</si>
  <si>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</si>
  <si>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</si>
  <si>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</si>
  <si>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</si>
  <si>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</si>
  <si>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</si>
  <si>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</si>
  <si>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</si>
  <si>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</si>
  <si>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</si>
  <si>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</si>
  <si>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</si>
  <si>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</si>
  <si>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</si>
  <si>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</si>
  <si>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</si>
  <si>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</si>
  <si>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</si>
  <si>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</si>
  <si>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</si>
  <si>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</si>
  <si>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</si>
  <si>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</si>
  <si>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</si>
  <si>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</si>
  <si>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</si>
  <si>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</si>
  <si>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</si>
  <si>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</si>
  <si>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</si>
  <si>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</si>
  <si>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</si>
  <si>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</si>
  <si>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</si>
  <si>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</si>
  <si>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</si>
  <si>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</si>
  <si>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</si>
  <si>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</si>
  <si>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</si>
  <si>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</si>
  <si>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</si>
  <si>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</si>
  <si>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</si>
  <si>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</si>
  <si>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</si>
  <si>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</si>
  <si>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</si>
  <si>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</si>
  <si>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</si>
  <si>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</si>
  <si>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</si>
  <si>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</si>
  <si>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</si>
  <si>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</si>
  <si>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</si>
  <si>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</si>
  <si>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</si>
  <si>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</si>
  <si>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</si>
  <si>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</si>
  <si>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</si>
  <si>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</si>
  <si>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</si>
  <si>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</si>
  <si>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</si>
  <si>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</si>
  <si>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</si>
  <si>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</si>
  <si>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</si>
  <si>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</si>
  <si>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</si>
  <si>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</si>
  <si>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</si>
  <si>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</si>
  <si>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</si>
  <si>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</si>
  <si>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</si>
  <si>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</si>
  <si>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</si>
  <si>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</si>
  <si>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</si>
  <si>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</si>
  <si>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</si>
  <si>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</si>
  <si>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</si>
  <si>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</si>
  <si>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</si>
  <si>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</si>
  <si>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</si>
  <si>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</si>
  <si>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</si>
  <si>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</si>
  <si>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</si>
  <si>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</si>
  <si>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</si>
  <si>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</si>
  <si>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</si>
  <si>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</si>
  <si>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</si>
  <si>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</si>
  <si>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</si>
  <si>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</si>
  <si>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</si>
  <si>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</si>
  <si>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</si>
  <si>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</si>
  <si>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</si>
  <si>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</si>
  <si>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</si>
  <si>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</si>
  <si>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</si>
  <si>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</si>
  <si>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</si>
  <si>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</si>
  <si>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</si>
  <si>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</si>
  <si>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</si>
  <si>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</si>
  <si>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</si>
  <si>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</si>
  <si>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</si>
  <si>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</si>
  <si>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</si>
  <si>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</si>
  <si>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</si>
  <si>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</si>
  <si>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</si>
  <si>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</si>
  <si>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</si>
  <si>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</si>
  <si>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</si>
  <si>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</si>
  <si>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</si>
  <si>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</si>
  <si>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</si>
  <si>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</si>
  <si>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</si>
  <si>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</si>
  <si>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</si>
  <si>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</si>
  <si>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</si>
  <si>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</si>
  <si>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</si>
  <si>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</si>
  <si>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</si>
  <si>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</si>
  <si>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</si>
  <si>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</si>
  <si>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</si>
  <si>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</si>
  <si>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</si>
  <si>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</si>
  <si>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</si>
  <si>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</si>
  <si>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</si>
  <si>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</si>
  <si>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</si>
  <si>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</si>
  <si>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</si>
  <si>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</si>
  <si>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</si>
  <si>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</si>
  <si>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</si>
  <si>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</si>
  <si>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</si>
  <si>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</si>
  <si>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</si>
  <si>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</si>
  <si>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</si>
  <si>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</si>
  <si>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</si>
  <si>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</si>
  <si>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</si>
  <si>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</si>
  <si>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</si>
  <si>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</si>
  <si>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</si>
  <si>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</si>
  <si>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</si>
  <si>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</si>
  <si>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</si>
  <si>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</si>
  <si>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</si>
  <si>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</si>
  <si>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</si>
  <si>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</si>
  <si>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</si>
  <si>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</si>
  <si>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</si>
  <si>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</si>
  <si>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</si>
  <si>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</si>
  <si>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</si>
  <si>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</si>
  <si>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</si>
  <si>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</si>
  <si>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</si>
  <si>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</si>
  <si>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</si>
  <si>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</si>
  <si>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</si>
  <si>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</si>
  <si>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</si>
  <si>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</si>
  <si>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</si>
  <si>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</si>
  <si>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</si>
  <si>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</si>
  <si>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</si>
  <si>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</si>
  <si>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</si>
  <si>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</si>
  <si>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</si>
  <si>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</si>
  <si>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</si>
  <si>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</si>
  <si>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</si>
  <si>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</si>
  <si>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</si>
  <si>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</si>
  <si>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</si>
  <si>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</si>
  <si>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</si>
  <si>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</si>
  <si>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</si>
  <si>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</si>
  <si>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</si>
  <si>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</si>
  <si>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</si>
  <si>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</si>
  <si>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</si>
  <si>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</si>
  <si>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</si>
  <si>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</si>
  <si>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</si>
  <si>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</si>
  <si>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</si>
  <si>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</si>
  <si>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</si>
  <si>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</si>
  <si>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</si>
  <si>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</si>
  <si>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</si>
  <si>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</si>
  <si>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</si>
  <si>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</si>
  <si>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</si>
  <si>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</si>
  <si>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</si>
  <si>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</si>
  <si>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</si>
  <si>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</si>
  <si>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</si>
  <si>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</si>
  <si>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</si>
  <si>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</si>
  <si>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</si>
  <si>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</si>
  <si>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</si>
  <si>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</si>
  <si>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</si>
  <si>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</si>
  <si>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</si>
  <si>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</si>
  <si>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</si>
  <si>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</si>
  <si>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</si>
  <si>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</si>
  <si>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</si>
  <si>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</si>
  <si>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</si>
  <si>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</si>
  <si>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</si>
  <si>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</si>
  <si>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</si>
  <si>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</si>
  <si>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</si>
  <si>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</si>
  <si>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</si>
  <si>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</si>
  <si>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</si>
  <si>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</si>
  <si>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</si>
  <si>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</si>
  <si>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</si>
  <si>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</si>
  <si>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</si>
  <si>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</si>
  <si>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</si>
  <si>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</si>
  <si>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</si>
  <si>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</si>
  <si>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</si>
  <si>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</si>
  <si>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</si>
  <si>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</si>
  <si>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</si>
  <si>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</si>
  <si>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</si>
  <si>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</si>
  <si>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</si>
  <si>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</si>
  <si>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</si>
  <si>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</si>
  <si>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</si>
  <si>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</si>
  <si>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</si>
  <si>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</si>
  <si>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</si>
  <si>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</si>
  <si>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</si>
  <si>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</si>
  <si>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</si>
  <si>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</si>
  <si>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</si>
  <si>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</si>
  <si>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</si>
  <si>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</si>
  <si>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</si>
  <si>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</si>
  <si>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</si>
  <si>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</si>
  <si>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</si>
  <si>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</si>
  <si>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</si>
  <si>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</si>
  <si>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</si>
  <si>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</si>
  <si>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</si>
  <si>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</si>
  <si>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</si>
  <si>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</si>
  <si>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</si>
  <si>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</si>
  <si>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</si>
  <si>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</si>
  <si>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</si>
  <si>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</si>
  <si>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</si>
  <si>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</si>
  <si>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</si>
  <si>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</si>
  <si>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</si>
  <si>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</si>
  <si>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</si>
  <si>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</si>
  <si>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</si>
  <si>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</si>
  <si>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</si>
  <si>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</si>
  <si>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</si>
  <si>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</si>
  <si>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</si>
  <si>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</si>
  <si>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</si>
  <si>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</si>
  <si>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</si>
  <si>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</si>
  <si>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</si>
  <si>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</si>
  <si>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</si>
  <si>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</si>
  <si>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</si>
  <si>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</si>
  <si>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</si>
  <si>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</si>
  <si>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</si>
  <si>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</si>
  <si>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</si>
  <si>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</si>
  <si>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</si>
  <si>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</si>
  <si>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</si>
  <si>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</si>
  <si>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</si>
  <si>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</si>
  <si>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</si>
  <si>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</si>
  <si>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</si>
  <si>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</si>
  <si>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</si>
  <si>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</si>
  <si>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</si>
  <si>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</si>
  <si>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</si>
  <si>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</si>
  <si>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</si>
  <si>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</si>
  <si>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</si>
  <si>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</si>
  <si>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</si>
  <si>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</si>
  <si>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</si>
  <si>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</si>
  <si>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</si>
  <si>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</si>
  <si>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</si>
  <si>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</si>
  <si>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</si>
  <si>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</si>
  <si>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</si>
  <si>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</si>
  <si>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</si>
  <si>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</si>
  <si>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</si>
  <si>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</si>
  <si>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</si>
  <si>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</si>
  <si>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</si>
  <si>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</si>
  <si>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</si>
  <si>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</si>
  <si>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</si>
  <si>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</si>
  <si>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</si>
  <si>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</si>
  <si>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</si>
  <si>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</si>
  <si>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</si>
  <si>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</si>
  <si>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</si>
  <si>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</si>
  <si>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</si>
  <si>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</si>
  <si>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</si>
  <si>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</si>
  <si>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</si>
  <si>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</si>
  <si>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</si>
  <si>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</si>
  <si>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</si>
  <si>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</si>
  <si>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</si>
  <si>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</si>
  <si>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</si>
  <si>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</si>
  <si>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</si>
  <si>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</si>
  <si>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</si>
  <si>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</si>
  <si>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</si>
  <si>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</si>
  <si>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</si>
  <si>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</si>
  <si>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</si>
  <si>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</si>
  <si>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</si>
  <si>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</si>
  <si>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</si>
  <si>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</si>
  <si>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</si>
  <si>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</si>
  <si>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</si>
  <si>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</si>
  <si>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</si>
  <si>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</si>
  <si>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</si>
  <si>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</si>
  <si>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</si>
  <si>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</si>
  <si>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</si>
  <si>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</si>
  <si>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</si>
  <si>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</si>
  <si>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</si>
  <si>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</si>
  <si>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</si>
  <si>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</si>
  <si>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</si>
  <si>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</si>
  <si>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</si>
  <si>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</si>
  <si>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</si>
  <si>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</si>
  <si>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</si>
  <si>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</si>
  <si>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</si>
  <si>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</si>
  <si>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</si>
  <si>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</si>
  <si>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</si>
  <si>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</si>
  <si>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</si>
  <si>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</si>
  <si>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</si>
  <si>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</si>
  <si>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</si>
  <si>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</si>
  <si>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</si>
  <si>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</si>
  <si>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</si>
  <si>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</si>
  <si>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</si>
  <si>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</si>
  <si>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</si>
  <si>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</si>
  <si>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</si>
  <si>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</si>
  <si>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</si>
  <si>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</si>
  <si>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</si>
  <si>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</si>
  <si>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</si>
  <si>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</si>
  <si>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</si>
  <si>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</si>
  <si>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</si>
  <si>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</si>
  <si>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</si>
  <si>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</si>
  <si>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</si>
  <si>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</si>
  <si>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</si>
  <si>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</si>
  <si>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</si>
  <si>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</si>
  <si>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</si>
  <si>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</si>
  <si>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</si>
  <si>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</si>
  <si>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</si>
  <si>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</si>
  <si>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</si>
  <si>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</si>
  <si>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</si>
  <si>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</si>
  <si>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</si>
  <si>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</si>
  <si>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</si>
  <si>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</si>
  <si>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</si>
  <si>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</si>
  <si>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</si>
  <si>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</si>
  <si>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</si>
  <si>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</si>
  <si>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</si>
  <si>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</si>
  <si>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</si>
  <si>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</si>
  <si>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</si>
  <si>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</si>
  <si>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</si>
  <si>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</si>
  <si>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</si>
  <si>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</si>
  <si>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</si>
  <si>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</si>
  <si>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</si>
  <si>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</si>
  <si>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</si>
  <si>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</si>
  <si>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</si>
  <si>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</si>
  <si>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</si>
  <si>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</si>
  <si>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</si>
  <si>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</si>
  <si>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</si>
  <si>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</si>
  <si>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</si>
  <si>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</si>
  <si>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</si>
  <si>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</si>
  <si>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</si>
  <si>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</si>
  <si>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</si>
  <si>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</si>
  <si>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</si>
  <si>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</si>
  <si>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</si>
  <si>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</si>
  <si>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</si>
  <si>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</si>
  <si>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</si>
  <si>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</si>
  <si>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</si>
  <si>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</si>
  <si>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</si>
  <si>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</si>
  <si>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</si>
  <si>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</si>
  <si>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</si>
  <si>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</si>
  <si>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</si>
  <si>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</si>
  <si>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</si>
  <si>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</si>
  <si>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</si>
  <si>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</si>
  <si>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</si>
  <si>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</si>
  <si>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</si>
  <si>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</si>
  <si>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</si>
  <si>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</si>
  <si>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</si>
  <si>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</si>
  <si>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</si>
  <si>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</si>
  <si>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</si>
  <si>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</si>
  <si>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</si>
  <si>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</si>
  <si>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</si>
  <si>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</si>
  <si>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</si>
  <si>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</si>
  <si>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</si>
  <si>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</si>
  <si>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</si>
  <si>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</si>
  <si>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</si>
  <si>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</si>
  <si>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</si>
  <si>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</si>
  <si>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</si>
  <si>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</si>
  <si>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</si>
  <si>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</si>
  <si>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</si>
  <si>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</si>
  <si>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</si>
  <si>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</si>
  <si>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</si>
  <si>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</si>
  <si>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</si>
  <si>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</si>
  <si>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</si>
  <si>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</si>
  <si>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</si>
  <si>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</si>
  <si>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</si>
  <si>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</si>
  <si>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</si>
  <si>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</si>
  <si>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</si>
  <si>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</si>
  <si>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</si>
  <si>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</si>
  <si>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</si>
  <si>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</si>
  <si>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</si>
  <si>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</si>
  <si>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</si>
  <si>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</si>
  <si>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</si>
  <si>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</si>
  <si>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</si>
  <si>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</si>
  <si>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</si>
  <si>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</si>
  <si>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</si>
  <si>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</si>
  <si>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</si>
  <si>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</si>
  <si>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</si>
  <si>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</si>
  <si>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</si>
  <si>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</si>
  <si>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</si>
  <si>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</si>
  <si>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</si>
  <si>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</si>
  <si>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</si>
  <si>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</si>
  <si>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</si>
  <si>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</si>
  <si>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</si>
  <si>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</si>
  <si>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</si>
  <si>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</si>
  <si>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</si>
  <si>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</si>
  <si>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</si>
  <si>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</si>
  <si>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</si>
  <si>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</si>
  <si>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</si>
  <si>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</si>
  <si>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</si>
  <si>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</si>
  <si>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</si>
  <si>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</si>
  <si>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</si>
  <si>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</si>
  <si>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</si>
  <si>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</si>
  <si>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</si>
  <si>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</si>
  <si>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</si>
  <si>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</si>
  <si>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</si>
  <si>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</si>
  <si>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</si>
  <si>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</si>
  <si>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</si>
  <si>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</si>
  <si>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</si>
  <si>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</si>
  <si>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</si>
  <si>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</si>
  <si>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</si>
  <si>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</si>
  <si>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</si>
  <si>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</si>
  <si>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</si>
  <si>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</si>
  <si>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</si>
  <si>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</si>
  <si>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</si>
  <si>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</si>
  <si>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</si>
  <si>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</si>
  <si>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</si>
  <si>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</si>
  <si>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</si>
  <si>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</si>
  <si>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</si>
  <si>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</si>
  <si>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</si>
  <si>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</si>
  <si>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</si>
  <si>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</si>
  <si>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</si>
  <si>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</si>
  <si>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</si>
  <si>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</si>
  <si>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</si>
  <si>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</si>
  <si>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</si>
  <si>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</si>
  <si>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</si>
  <si>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</si>
  <si>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</si>
  <si>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</si>
  <si>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</si>
  <si>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</si>
  <si>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</si>
  <si>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</si>
  <si>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</si>
  <si>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</si>
  <si>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</si>
  <si>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</si>
  <si>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</si>
  <si>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</si>
  <si>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</si>
  <si>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</si>
  <si>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</si>
  <si>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</si>
  <si>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</si>
  <si>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</si>
  <si>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</si>
  <si>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</si>
  <si>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</si>
  <si>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</si>
  <si>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</si>
  <si>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</si>
  <si>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</si>
  <si>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</si>
  <si>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</si>
  <si>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</si>
  <si>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</si>
  <si>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</si>
  <si>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</si>
  <si>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</si>
  <si>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</si>
  <si>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</si>
  <si>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</si>
  <si>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</si>
  <si>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</si>
  <si>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</si>
  <si>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</si>
  <si>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</si>
  <si>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</si>
  <si>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</si>
  <si>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</si>
  <si>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</si>
  <si>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</si>
  <si>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</si>
  <si>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</si>
  <si>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</si>
  <si>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</si>
  <si>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</si>
  <si>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</si>
  <si>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</si>
  <si>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</si>
  <si>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</si>
  <si>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</si>
  <si>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</si>
  <si>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</si>
  <si>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</si>
  <si>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</si>
  <si>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</si>
  <si>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</si>
  <si>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</si>
  <si>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</si>
  <si>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</si>
  <si>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</si>
  <si>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</si>
  <si>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</si>
  <si>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</si>
  <si>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</si>
  <si>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</si>
  <si>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</si>
  <si>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</si>
  <si>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</si>
  <si>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</si>
  <si>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</si>
  <si>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</si>
  <si>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</si>
  <si>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</si>
  <si>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</si>
  <si>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</si>
  <si>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</si>
  <si>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</si>
  <si>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</si>
  <si>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</si>
  <si>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</si>
  <si>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</si>
  <si>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</si>
  <si>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</si>
  <si>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</si>
  <si>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</si>
  <si>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</si>
  <si>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</si>
  <si>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</si>
  <si>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</si>
  <si>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</si>
  <si>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</si>
  <si>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</si>
  <si>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</si>
  <si>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</si>
  <si>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</si>
  <si>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</si>
  <si>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</si>
  <si>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</si>
  <si>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</si>
  <si>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</si>
  <si>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</si>
  <si>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</si>
  <si>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</si>
  <si>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</si>
  <si>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</si>
  <si>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</si>
  <si>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</si>
  <si>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</si>
  <si>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</si>
  <si>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</si>
  <si>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</si>
  <si>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</si>
  <si>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</si>
  <si>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</si>
  <si>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</si>
  <si>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</si>
  <si>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</si>
  <si>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</si>
  <si>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</si>
  <si>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</si>
  <si>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</si>
  <si>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</si>
  <si>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</si>
  <si>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</si>
  <si>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</si>
  <si>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</si>
  <si>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</si>
  <si>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</si>
  <si>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</si>
  <si>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</si>
  <si>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</si>
  <si>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</si>
  <si>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</si>
  <si>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</si>
  <si>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</si>
  <si>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</si>
  <si>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</si>
  <si>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</si>
  <si>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</si>
  <si>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</si>
  <si>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</si>
  <si>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</si>
  <si>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</si>
  <si>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</si>
  <si>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</si>
  <si>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</si>
  <si>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</si>
  <si>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</si>
  <si>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</si>
  <si>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</si>
  <si>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</si>
  <si>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</si>
  <si>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</si>
  <si>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</si>
  <si>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</si>
  <si>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</si>
  <si>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</si>
  <si>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</si>
  <si>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</si>
  <si>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</si>
  <si>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</si>
  <si>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</si>
  <si>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</si>
  <si>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</si>
  <si>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</si>
  <si>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</si>
  <si>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</si>
  <si>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</si>
  <si>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</si>
  <si>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</si>
  <si>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</si>
  <si>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</si>
  <si>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</si>
  <si>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</si>
  <si>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</si>
  <si>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</si>
  <si>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</si>
  <si>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</si>
  <si>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</si>
  <si>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</si>
  <si>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</si>
  <si>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</si>
  <si>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</si>
  <si>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</si>
  <si>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</si>
  <si>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</si>
  <si>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</si>
  <si>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</si>
  <si>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</si>
  <si>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</si>
  <si>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</si>
  <si>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</si>
  <si>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</si>
  <si>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</si>
  <si>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</si>
  <si>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</si>
  <si>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</si>
  <si>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</si>
  <si>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</si>
  <si>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</si>
  <si>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</si>
  <si>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</si>
  <si>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</si>
  <si>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</si>
  <si>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</si>
  <si>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</si>
  <si>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</si>
  <si>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</si>
  <si>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</si>
  <si>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</si>
  <si>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</si>
  <si>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</si>
  <si>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</si>
  <si>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</si>
  <si>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</si>
  <si>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</si>
  <si>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</si>
  <si>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</si>
  <si>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</si>
  <si>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</si>
  <si>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</si>
  <si>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</si>
  <si>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</si>
  <si>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</si>
  <si>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</si>
  <si>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</si>
  <si>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</si>
  <si>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</si>
  <si>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</si>
  <si>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</si>
  <si>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</si>
  <si>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</si>
  <si>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</si>
  <si>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</si>
  <si>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</si>
  <si>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</si>
  <si>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</si>
  <si>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</si>
  <si>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</si>
  <si>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</si>
  <si>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</si>
  <si>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</si>
  <si>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</si>
  <si>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</si>
  <si>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</si>
  <si>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</si>
  <si>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</si>
  <si>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</si>
  <si>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</si>
  <si>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</si>
  <si>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</si>
  <si>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</si>
  <si>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</si>
  <si>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</si>
  <si>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</si>
  <si>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</si>
  <si>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</si>
  <si>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</si>
  <si>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</si>
  <si>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</si>
  <si>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</si>
  <si>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</si>
  <si>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</si>
  <si>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</si>
  <si>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</si>
  <si>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</si>
  <si>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</si>
  <si>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</si>
  <si>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</si>
  <si>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</si>
  <si>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</si>
  <si>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</si>
  <si>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</si>
  <si>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</si>
  <si>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</si>
  <si>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</si>
  <si>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</si>
  <si>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</si>
  <si>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</si>
  <si>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</si>
  <si>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</si>
  <si>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</si>
  <si>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</si>
  <si>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</si>
  <si>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</si>
  <si>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</si>
  <si>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</si>
  <si>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</si>
  <si>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</si>
  <si>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</si>
  <si>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</si>
  <si>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</si>
  <si>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</si>
  <si>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</si>
  <si>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</si>
  <si>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</si>
  <si>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</si>
  <si>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</si>
  <si>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</si>
  <si>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</si>
  <si>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</si>
  <si>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</si>
  <si>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</si>
  <si>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</si>
  <si>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</si>
  <si>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</si>
  <si>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</si>
  <si>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</si>
  <si>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</si>
  <si>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</si>
  <si>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</si>
  <si>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</si>
  <si>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</si>
  <si>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</si>
  <si>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</si>
  <si>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</si>
  <si>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</si>
  <si>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</si>
  <si>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</si>
  <si>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</si>
  <si>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</si>
  <si>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</si>
  <si>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</si>
  <si>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</si>
  <si>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</si>
  <si>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</si>
  <si>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</si>
  <si>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</si>
  <si>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</si>
  <si>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</si>
  <si>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</si>
  <si>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</si>
  <si>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</si>
  <si>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</si>
  <si>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</si>
  <si>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</si>
  <si>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</si>
  <si>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</si>
  <si>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</si>
  <si>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</si>
  <si>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</si>
  <si>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</si>
  <si>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</si>
  <si>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</si>
  <si>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</si>
  <si>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</si>
  <si>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</si>
  <si>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</si>
  <si>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</si>
  <si>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</si>
  <si>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</si>
  <si>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</si>
  <si>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</si>
  <si>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</si>
  <si>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</si>
  <si>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</si>
  <si>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</si>
  <si>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</si>
  <si>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</si>
  <si>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</si>
  <si>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</si>
  <si>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</si>
  <si>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</si>
  <si>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</si>
  <si>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</si>
  <si>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</si>
  <si>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</si>
  <si>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</si>
  <si>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</si>
  <si>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</si>
  <si>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</si>
  <si>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</si>
  <si>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</si>
  <si>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</si>
  <si>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</si>
  <si>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</si>
  <si>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</si>
  <si>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</si>
  <si>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</si>
  <si>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</si>
  <si>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</si>
  <si>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</si>
  <si>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</si>
  <si>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</si>
  <si>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</si>
  <si>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</si>
  <si>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</si>
  <si>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</si>
  <si>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</si>
  <si>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</si>
  <si>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</si>
  <si>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</si>
  <si>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</si>
  <si>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</si>
  <si>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</si>
  <si>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</si>
  <si>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</si>
  <si>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</si>
  <si>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</si>
  <si>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</si>
  <si>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</si>
  <si>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</si>
  <si>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</si>
  <si>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</si>
  <si>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</si>
  <si>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</si>
  <si>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</si>
  <si>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</si>
  <si>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</si>
  <si>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</si>
  <si>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</si>
  <si>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</si>
  <si>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</si>
  <si>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</si>
  <si>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</si>
  <si>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</si>
  <si>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</si>
  <si>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</si>
  <si>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</si>
  <si>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</si>
  <si>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</si>
  <si>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</si>
  <si>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</si>
  <si>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</si>
  <si>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</si>
  <si>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</si>
  <si>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</si>
  <si>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</si>
  <si>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</si>
  <si>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</si>
  <si>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</si>
  <si>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</si>
  <si>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</si>
  <si>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</si>
  <si>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</si>
  <si>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</si>
  <si>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</si>
  <si>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</si>
  <si>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</si>
  <si>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</si>
  <si>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</si>
  <si>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</si>
  <si>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</si>
  <si>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</si>
  <si>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</si>
  <si>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</si>
  <si>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</si>
  <si>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</si>
  <si>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</si>
  <si>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</si>
  <si>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</si>
  <si>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</si>
  <si>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</si>
  <si>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</si>
  <si>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</si>
  <si>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</si>
  <si>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</si>
  <si>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</si>
  <si>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</si>
  <si>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</si>
  <si>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</si>
  <si>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</si>
  <si>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</si>
  <si>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</si>
  <si>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</si>
  <si>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</si>
  <si>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</si>
  <si>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</si>
  <si>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</si>
  <si>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</si>
  <si>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</si>
  <si>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</si>
  <si>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</si>
  <si>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</si>
  <si>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</si>
  <si>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</si>
  <si>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</si>
  <si>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</si>
  <si>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</si>
  <si>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</si>
  <si>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</si>
  <si>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</si>
  <si>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</si>
  <si>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</si>
  <si>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</si>
  <si>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</si>
  <si>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</si>
  <si>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</si>
  <si>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</si>
  <si>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</si>
  <si>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</si>
  <si>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</si>
  <si>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</si>
  <si>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</si>
  <si>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</si>
  <si>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</si>
  <si>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</si>
  <si>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</si>
  <si>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</si>
  <si>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</si>
  <si>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</si>
  <si>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</si>
  <si>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</si>
  <si>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</si>
  <si>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</si>
  <si>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</si>
  <si>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</si>
  <si>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</si>
  <si>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</si>
  <si>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</si>
  <si>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</si>
  <si>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</si>
  <si>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</si>
  <si>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</si>
  <si>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</si>
  <si>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</si>
  <si>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</si>
  <si>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</si>
  <si>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</si>
  <si>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</si>
  <si>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</si>
  <si>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</si>
  <si>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</si>
  <si>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</si>
  <si>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</si>
  <si>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</si>
  <si>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</si>
  <si>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</si>
  <si>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</si>
  <si>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</si>
  <si>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</si>
  <si>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</si>
  <si>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</si>
  <si>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</si>
  <si>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</si>
  <si>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</si>
  <si>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</si>
  <si>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</si>
  <si>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</si>
  <si>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</si>
  <si>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</si>
  <si>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</si>
  <si>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</si>
  <si>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</si>
  <si>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</si>
  <si>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</si>
  <si>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</si>
  <si>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</si>
  <si>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</si>
  <si>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</si>
  <si>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</si>
  <si>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</si>
  <si>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</si>
  <si>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</si>
  <si>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</si>
  <si>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</si>
  <si>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</si>
  <si>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</si>
  <si>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</si>
  <si>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</si>
  <si>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</si>
  <si>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</si>
  <si>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</si>
  <si>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</si>
  <si>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</si>
  <si>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</si>
  <si>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</si>
  <si>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</si>
  <si>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</si>
  <si>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</si>
  <si>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</si>
  <si>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</si>
  <si>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</si>
  <si>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</si>
  <si>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</si>
  <si>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</si>
  <si>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</si>
  <si>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</si>
  <si>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</si>
  <si>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</si>
  <si>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</si>
  <si>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</si>
  <si>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</si>
  <si>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</si>
  <si>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</si>
  <si>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</si>
  <si>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</si>
  <si>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</si>
  <si>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</si>
  <si>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</si>
  <si>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</si>
  <si>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</si>
  <si>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</si>
  <si>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</si>
  <si>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</si>
  <si>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</si>
  <si>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</si>
  <si>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</si>
  <si>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</si>
  <si>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</si>
  <si>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</si>
  <si>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</si>
  <si>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</si>
  <si>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</si>
  <si>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</si>
  <si>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</si>
  <si>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</si>
  <si>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</si>
  <si>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</si>
  <si>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</si>
  <si>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</si>
  <si>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</si>
  <si>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</si>
  <si>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</si>
  <si>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</si>
  <si>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</si>
  <si>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</si>
  <si>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</si>
  <si>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</si>
  <si>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</si>
  <si>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</si>
  <si>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</si>
  <si>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</si>
  <si>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</si>
  <si>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</si>
  <si>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</si>
  <si>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</si>
  <si>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</si>
  <si>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</si>
  <si>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</si>
  <si>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</si>
  <si>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</si>
  <si>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</si>
  <si>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</si>
  <si>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</si>
  <si>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</si>
  <si>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</si>
  <si>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</si>
  <si>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</si>
  <si>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</si>
  <si>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</si>
  <si>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</si>
  <si>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</si>
  <si>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</si>
  <si>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</si>
  <si>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</si>
  <si>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</si>
  <si>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</si>
  <si>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</si>
  <si>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</si>
  <si>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</si>
  <si>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</si>
  <si>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</si>
  <si>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</si>
  <si>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</si>
  <si>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</si>
  <si>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</si>
  <si>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</si>
  <si>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</si>
  <si>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</si>
  <si>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</si>
  <si>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</si>
  <si>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</si>
  <si>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</si>
  <si>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</si>
  <si>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</si>
  <si>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</si>
  <si>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</si>
  <si>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</si>
  <si>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</si>
  <si>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</si>
  <si>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</si>
  <si>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</si>
  <si>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</si>
  <si>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</si>
  <si>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</si>
  <si>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</si>
  <si>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</si>
  <si>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</si>
  <si>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</si>
  <si>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</si>
  <si>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</si>
  <si>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</si>
  <si>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</si>
  <si>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</si>
  <si>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</si>
  <si>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</si>
  <si>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</si>
  <si>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</si>
  <si>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</si>
  <si>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</si>
  <si>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</si>
  <si>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</si>
  <si>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</si>
  <si>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</si>
  <si>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</si>
  <si>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</si>
  <si>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</si>
  <si>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</si>
  <si>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</si>
  <si>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</si>
  <si>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</si>
  <si>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</si>
  <si>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</si>
  <si>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</si>
  <si>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</si>
  <si>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</si>
  <si>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</si>
  <si>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</si>
  <si>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</si>
  <si>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</si>
  <si>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</si>
  <si>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</si>
  <si>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</si>
  <si>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</si>
  <si>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</si>
  <si>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</si>
  <si>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</si>
  <si>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</si>
  <si>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</si>
  <si>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</si>
  <si>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</si>
  <si>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</si>
  <si>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</si>
  <si>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</si>
  <si>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</si>
  <si>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</si>
  <si>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</si>
  <si>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</si>
  <si>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</si>
  <si>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</si>
  <si>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</si>
  <si>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</si>
  <si>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</si>
  <si>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</si>
  <si>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</si>
  <si>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</si>
  <si>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</si>
  <si>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</si>
  <si>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</si>
  <si>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</si>
  <si>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</si>
  <si>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</si>
  <si>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</si>
  <si>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</si>
  <si>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</si>
  <si>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</si>
  <si>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</si>
  <si>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</si>
  <si>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</si>
  <si>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</si>
  <si>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</si>
  <si>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</si>
  <si>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</si>
  <si>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</si>
  <si>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</si>
  <si>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</si>
  <si>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</si>
  <si>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</si>
  <si>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</si>
  <si>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</si>
  <si>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</si>
  <si>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</si>
  <si>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</si>
  <si>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</si>
  <si>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</si>
  <si>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</si>
  <si>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</si>
  <si>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</si>
  <si>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</si>
  <si>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</si>
  <si>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</si>
  <si>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</si>
  <si>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</si>
  <si>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</si>
  <si>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</si>
  <si>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</si>
  <si>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</si>
  <si>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</si>
  <si>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</si>
  <si>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</si>
  <si>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</si>
  <si>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</si>
  <si>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</si>
  <si>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</si>
  <si>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</si>
  <si>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</si>
  <si>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</si>
  <si>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</si>
  <si>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</si>
  <si>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</si>
  <si>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</si>
  <si>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</si>
  <si>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</si>
  <si>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</si>
  <si>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</si>
  <si>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</si>
  <si>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</si>
  <si>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</si>
  <si>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</si>
  <si>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</si>
  <si>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</si>
  <si>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</si>
  <si>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</si>
  <si>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</si>
  <si>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</si>
  <si>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</si>
  <si>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</si>
  <si>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</si>
  <si>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</si>
  <si>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</si>
  <si>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</si>
  <si>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</si>
  <si>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</si>
  <si>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</si>
  <si>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</si>
  <si>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</si>
  <si>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</si>
  <si>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</si>
  <si>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</si>
  <si>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</si>
  <si>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</si>
  <si>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</si>
  <si>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</si>
  <si>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</si>
  <si>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</si>
  <si>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</si>
  <si>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</si>
  <si>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</si>
  <si>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</si>
  <si>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</si>
  <si>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</si>
  <si>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</si>
  <si>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</si>
  <si>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</si>
  <si>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</si>
  <si>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</si>
  <si>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</si>
  <si>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</si>
  <si>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</si>
  <si>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</si>
  <si>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</si>
  <si>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</si>
  <si>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</si>
  <si>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</si>
  <si>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</si>
  <si>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</si>
  <si>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</si>
  <si>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</si>
  <si>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</si>
  <si>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</si>
  <si>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</si>
  <si>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</si>
  <si>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</si>
  <si>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</si>
  <si>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</si>
  <si>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</si>
  <si>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</si>
  <si>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</si>
  <si>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</si>
  <si>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</si>
  <si>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</si>
  <si>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</si>
  <si>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</si>
  <si>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</si>
  <si>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</si>
  <si>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</si>
  <si>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</si>
  <si>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</si>
  <si>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</si>
  <si>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</si>
  <si>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</si>
  <si>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</si>
  <si>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</si>
  <si>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</si>
  <si>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</si>
  <si>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</si>
  <si>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</si>
  <si>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</si>
  <si>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</si>
  <si>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</si>
  <si>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</si>
  <si>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</si>
  <si>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</si>
  <si>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</si>
  <si>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</si>
  <si>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</si>
  <si>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</si>
  <si>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</si>
  <si>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</si>
  <si>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</si>
  <si>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</si>
  <si>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</si>
  <si>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</si>
  <si>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</si>
  <si>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</si>
  <si>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</si>
  <si>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</si>
  <si>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</si>
  <si>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</si>
  <si>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</si>
  <si>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</si>
  <si>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</si>
  <si>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</si>
  <si>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</si>
  <si>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</si>
  <si>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</si>
  <si>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</si>
  <si>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</si>
  <si>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</si>
  <si>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</si>
  <si>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</si>
  <si>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</si>
  <si>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</si>
  <si>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</si>
  <si>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</si>
  <si>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</si>
  <si>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</si>
  <si>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</si>
  <si>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</si>
  <si>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</si>
  <si>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</si>
  <si>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</si>
  <si>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</si>
  <si>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</si>
  <si>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</si>
  <si>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</si>
  <si>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</si>
  <si>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</si>
  <si>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</si>
  <si>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</si>
  <si>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</si>
  <si>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</si>
  <si>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</si>
  <si>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</si>
  <si>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</si>
  <si>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</si>
  <si>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</si>
  <si>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</si>
  <si>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</si>
  <si>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</si>
  <si>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</si>
  <si>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</si>
  <si>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</si>
  <si>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</si>
  <si>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</si>
  <si>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</si>
  <si>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</si>
  <si>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</si>
  <si>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</si>
  <si>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</si>
  <si>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</si>
  <si>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</si>
  <si>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</si>
  <si>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</si>
  <si>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</si>
  <si>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</si>
  <si>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</si>
  <si>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</si>
  <si>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</si>
  <si>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</si>
  <si>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</si>
  <si>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</si>
  <si>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</si>
  <si>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</si>
  <si>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</si>
  <si>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</si>
  <si>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</si>
  <si>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</si>
  <si>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</si>
  <si>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</si>
  <si>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</si>
  <si>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</si>
  <si>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</si>
  <si>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</si>
  <si>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</si>
  <si>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</si>
  <si>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</si>
  <si>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</si>
  <si>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</si>
  <si>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</si>
  <si>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</si>
  <si>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</si>
  <si>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</si>
  <si>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</si>
  <si>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</si>
  <si>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</si>
  <si>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</si>
  <si>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</si>
  <si>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</si>
  <si>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</si>
  <si>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</si>
  <si>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</si>
  <si>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</si>
  <si>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</si>
  <si>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</si>
  <si>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</si>
  <si>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</si>
  <si>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</si>
  <si>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</si>
  <si>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</si>
  <si>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</si>
  <si>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</si>
  <si>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</si>
  <si>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</si>
  <si>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</si>
  <si>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</si>
  <si>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</si>
  <si>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</si>
  <si>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</si>
  <si>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</si>
  <si>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</si>
  <si>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</si>
  <si>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</si>
  <si>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</si>
  <si>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</si>
  <si>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</si>
  <si>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</si>
  <si>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</si>
  <si>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</si>
  <si>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</si>
  <si>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</si>
  <si>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</si>
  <si>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</si>
  <si>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</si>
  <si>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</si>
  <si>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</si>
  <si>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</si>
  <si>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</si>
  <si>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</si>
  <si>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</si>
  <si>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</si>
  <si>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</si>
  <si>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</si>
  <si>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</si>
  <si>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</si>
  <si>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</si>
  <si>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</si>
  <si>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</si>
  <si>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</si>
  <si>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</si>
  <si>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</si>
  <si>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</si>
  <si>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</si>
  <si>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</si>
  <si>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</si>
  <si>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</si>
  <si>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</si>
  <si>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</si>
  <si>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</si>
  <si>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</si>
  <si>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</si>
  <si>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</si>
  <si>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</si>
  <si>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</si>
  <si>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</si>
  <si>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</si>
  <si>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</si>
  <si>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</si>
  <si>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</si>
  <si>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</si>
  <si>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</si>
  <si>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</si>
  <si>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</si>
  <si>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</si>
  <si>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</si>
  <si>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</si>
  <si>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</si>
  <si>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</si>
  <si>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</si>
  <si>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</si>
  <si>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</si>
  <si>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</si>
  <si>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</si>
  <si>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</si>
  <si>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</si>
  <si>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</si>
  <si>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</si>
  <si>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</si>
  <si>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</si>
  <si>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</si>
  <si>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</si>
  <si>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</si>
  <si>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</si>
  <si>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</si>
  <si>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</si>
  <si>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</si>
  <si>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</si>
  <si>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</si>
  <si>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</si>
  <si>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</si>
  <si>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</si>
  <si>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</si>
  <si>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</si>
  <si>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</si>
  <si>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</si>
  <si>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</si>
  <si>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</si>
  <si>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</si>
  <si>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</si>
  <si>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</si>
  <si>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</si>
  <si>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</si>
  <si>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</si>
  <si>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</si>
  <si>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</si>
  <si>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</si>
  <si>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</si>
  <si>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</si>
  <si>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</si>
  <si>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</si>
  <si>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</si>
  <si>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</si>
  <si>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</si>
  <si>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</si>
  <si>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</si>
  <si>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</si>
  <si>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</si>
  <si>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</si>
  <si>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</si>
  <si>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</si>
  <si>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</si>
  <si>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</si>
  <si>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</si>
  <si>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</si>
  <si>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</si>
  <si>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</si>
  <si>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</si>
  <si>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</si>
  <si>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</si>
  <si>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</si>
  <si>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</si>
  <si>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</si>
  <si>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</si>
  <si>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</si>
  <si>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</si>
  <si>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</si>
  <si>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</si>
  <si>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</si>
  <si>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</si>
  <si>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</si>
  <si>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</si>
  <si>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</si>
  <si>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</si>
  <si>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</si>
  <si>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</si>
  <si>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</si>
  <si>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</si>
  <si>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</si>
  <si>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</si>
  <si>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</si>
  <si>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</si>
  <si>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</si>
  <si>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</si>
  <si>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</si>
  <si>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</si>
  <si>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</si>
  <si>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</si>
  <si>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</si>
  <si>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</si>
  <si>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</si>
  <si>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</si>
  <si>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</si>
  <si>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</si>
  <si>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</si>
  <si>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</si>
  <si>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</si>
  <si>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</si>
  <si>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</si>
  <si>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</si>
  <si>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</si>
  <si>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</si>
  <si>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</si>
  <si>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</si>
  <si>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</si>
  <si>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</si>
  <si>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</si>
  <si>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</si>
  <si>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</si>
  <si>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</si>
  <si>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</si>
  <si>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</si>
  <si>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</si>
  <si>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</si>
  <si>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</si>
  <si>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</si>
  <si>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</si>
  <si>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</si>
  <si>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</si>
  <si>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</si>
  <si>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</si>
  <si>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</si>
  <si>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</si>
  <si>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</si>
  <si>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</si>
  <si>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</si>
  <si>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</si>
  <si>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</si>
  <si>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</si>
  <si>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</si>
  <si>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</si>
  <si>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</si>
  <si>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</si>
  <si>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</si>
  <si>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</si>
  <si>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</si>
  <si>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</si>
  <si>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</si>
  <si>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</si>
  <si>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</si>
  <si>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</si>
  <si>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</si>
  <si>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</si>
  <si>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</si>
  <si>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</si>
  <si>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</si>
  <si>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</si>
  <si>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</si>
  <si>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</si>
  <si>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</si>
  <si>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</si>
  <si>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</si>
  <si>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</si>
  <si>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</si>
  <si>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</si>
  <si>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</si>
  <si>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</si>
  <si>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</si>
  <si>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</si>
  <si>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</si>
  <si>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</si>
  <si>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</si>
  <si>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</si>
  <si>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</si>
  <si>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</si>
  <si>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</si>
  <si>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</si>
  <si>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</si>
  <si>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</si>
  <si>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</si>
  <si>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</si>
  <si>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</si>
  <si>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</si>
  <si>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</si>
  <si>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</si>
  <si>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</si>
  <si>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</si>
  <si>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</si>
  <si>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</si>
  <si>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</si>
  <si>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</si>
  <si>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</si>
  <si>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</si>
  <si>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</si>
  <si>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</si>
  <si>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</si>
  <si>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</si>
  <si>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</si>
  <si>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</si>
  <si>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</si>
  <si>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</si>
  <si>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</si>
  <si>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</si>
  <si>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</si>
  <si>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</si>
  <si>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</si>
  <si>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</si>
  <si>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</si>
  <si>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</si>
  <si>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</si>
  <si>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</si>
  <si>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</si>
  <si>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</si>
  <si>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</si>
  <si>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</si>
  <si>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</si>
  <si>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</si>
  <si>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</si>
  <si>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</si>
  <si>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</si>
  <si>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</si>
  <si>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</si>
  <si>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</si>
  <si>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</si>
  <si>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</si>
  <si>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</si>
  <si>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</si>
  <si>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</si>
  <si>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</si>
  <si>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</si>
  <si>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</si>
  <si>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</si>
  <si>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</si>
  <si>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</si>
  <si>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</si>
  <si>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</si>
  <si>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</si>
  <si>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</si>
  <si>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</si>
  <si>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</si>
  <si>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</si>
  <si>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</si>
  <si>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</si>
  <si>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</si>
  <si>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</si>
  <si>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</si>
  <si>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</si>
  <si>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</si>
  <si>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</si>
  <si>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</si>
  <si>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</si>
  <si>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</si>
  <si>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</si>
  <si>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</si>
  <si>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</si>
  <si>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</si>
  <si>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</si>
  <si>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</si>
  <si>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</si>
  <si>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</si>
  <si>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</si>
  <si>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</si>
  <si>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</si>
  <si>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</si>
  <si>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</si>
  <si>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</si>
  <si>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</si>
  <si>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</si>
  <si>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</si>
  <si>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</si>
  <si>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</si>
  <si>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</si>
  <si>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</si>
  <si>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</si>
  <si>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</si>
  <si>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</si>
  <si>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</si>
  <si>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</si>
  <si>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</si>
  <si>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</si>
  <si>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</si>
  <si>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</si>
  <si>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</si>
  <si>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</si>
  <si>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</si>
  <si>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</si>
  <si>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</si>
  <si>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</si>
  <si>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</si>
  <si>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</si>
  <si>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</si>
  <si>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</si>
  <si>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</si>
  <si>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</si>
  <si>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</si>
  <si>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</si>
  <si>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</si>
  <si>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</si>
  <si>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</si>
  <si>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</si>
  <si>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</si>
  <si>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</si>
  <si>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</si>
  <si>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</si>
  <si>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</si>
  <si>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</si>
  <si>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</si>
  <si>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</si>
  <si>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</si>
  <si>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</si>
  <si>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</si>
  <si>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</si>
  <si>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</si>
  <si>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</si>
  <si>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</si>
  <si>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</si>
  <si>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</si>
  <si>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</si>
  <si>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</si>
  <si>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</si>
  <si>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</si>
  <si>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</si>
  <si>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</si>
  <si>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</si>
  <si>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</si>
  <si>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</si>
  <si>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</si>
  <si>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</si>
  <si>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</si>
  <si>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</si>
  <si>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</si>
  <si>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</si>
  <si>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</si>
  <si>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</si>
  <si>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</si>
  <si>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</si>
  <si>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</si>
  <si>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</si>
  <si>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</si>
  <si>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</si>
  <si>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</si>
  <si>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</si>
  <si>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</si>
  <si>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</si>
  <si>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</si>
  <si>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</si>
  <si>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</si>
  <si>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</si>
  <si>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</si>
  <si>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</si>
  <si>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</si>
  <si>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</si>
  <si>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</si>
  <si>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</si>
  <si>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</si>
  <si>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</si>
  <si>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</si>
  <si>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</si>
  <si>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</si>
  <si>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</si>
  <si>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</si>
  <si>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</si>
  <si>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</si>
  <si>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</si>
  <si>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</si>
  <si>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</si>
  <si>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</si>
  <si>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</si>
  <si>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</si>
  <si>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</si>
  <si>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</si>
  <si>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</si>
  <si>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</si>
  <si>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</si>
  <si>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</si>
  <si>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</si>
  <si>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</si>
  <si>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</si>
  <si>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</si>
  <si>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</si>
  <si>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</si>
  <si>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</si>
  <si>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</si>
  <si>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</si>
  <si>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</si>
  <si>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</si>
  <si>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</si>
  <si>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</si>
  <si>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</si>
  <si>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</si>
  <si>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</si>
  <si>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</si>
  <si>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</si>
  <si>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</si>
  <si>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</si>
  <si>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</si>
  <si>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</si>
  <si>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</si>
  <si>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</si>
  <si>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</si>
  <si>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</si>
  <si>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</si>
  <si>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</si>
  <si>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</si>
  <si>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</si>
  <si>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</si>
  <si>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</si>
  <si>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</si>
  <si>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</si>
  <si>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</si>
  <si>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</si>
  <si>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</si>
  <si>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</si>
  <si>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</si>
  <si>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</si>
  <si>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</si>
  <si>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</si>
  <si>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</si>
  <si>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</si>
  <si>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</si>
  <si>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</si>
  <si>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</si>
  <si>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</si>
  <si>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</si>
  <si>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</si>
  <si>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</si>
  <si>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</si>
  <si>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</si>
  <si>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</si>
  <si>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</si>
  <si>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</si>
  <si>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</si>
  <si>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</si>
  <si>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</si>
  <si>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</si>
  <si>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</si>
  <si>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</si>
  <si>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</si>
  <si>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</si>
  <si>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</si>
  <si>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</si>
  <si>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</si>
  <si>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</si>
  <si>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</si>
  <si>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</si>
  <si>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</si>
  <si>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</si>
  <si>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</si>
  <si>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</si>
  <si>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</si>
  <si>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</si>
  <si>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</si>
  <si>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</si>
  <si>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</si>
  <si>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</si>
  <si>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</si>
  <si>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</si>
  <si>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</si>
  <si>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</si>
  <si>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</si>
  <si>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</si>
  <si>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</si>
  <si>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</si>
  <si>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</si>
  <si>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</si>
  <si>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</si>
  <si>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</si>
  <si>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</si>
  <si>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</si>
  <si>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</si>
  <si>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</si>
  <si>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</si>
  <si>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</si>
  <si>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</si>
  <si>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</si>
  <si>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</si>
  <si>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</si>
  <si>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</si>
  <si>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</si>
  <si>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</si>
  <si>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</si>
  <si>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</si>
  <si>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</si>
  <si>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</si>
  <si>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</si>
  <si>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</si>
  <si>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</si>
  <si>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</si>
  <si>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</si>
  <si>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</si>
  <si>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</si>
  <si>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</si>
  <si>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</si>
  <si>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</si>
  <si>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</si>
  <si>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</si>
  <si>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</si>
  <si>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</si>
  <si>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</si>
  <si>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</si>
  <si>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</si>
  <si>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</si>
  <si>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</si>
  <si>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</si>
  <si>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</si>
  <si>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</si>
  <si>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</si>
  <si>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</si>
  <si>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</si>
  <si>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</si>
  <si>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</si>
  <si>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</si>
  <si>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</si>
  <si>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</si>
  <si>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</si>
  <si>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</si>
  <si>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</si>
  <si>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</si>
  <si>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</si>
  <si>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</si>
  <si>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</si>
  <si>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</si>
  <si>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</si>
  <si>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</si>
  <si>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</si>
  <si>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</si>
  <si>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</si>
  <si>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</si>
  <si>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</si>
  <si>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</si>
  <si>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</si>
  <si>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</si>
  <si>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</si>
  <si>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</si>
  <si>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</si>
  <si>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</si>
  <si>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</si>
  <si>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</si>
  <si>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</si>
  <si>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</si>
  <si>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</si>
  <si>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</si>
  <si>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</si>
  <si>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</si>
  <si>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</si>
  <si>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</si>
  <si>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</si>
  <si>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</si>
  <si>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</si>
  <si>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</si>
  <si>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</si>
  <si>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</si>
  <si>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</si>
  <si>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</si>
  <si>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</si>
  <si>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</si>
  <si>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</si>
  <si>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</si>
  <si>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</si>
  <si>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</si>
  <si>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</si>
  <si>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</si>
  <si>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</si>
  <si>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</si>
  <si>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</si>
  <si>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</si>
  <si>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</si>
  <si>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</si>
  <si>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</si>
  <si>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</si>
  <si>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</si>
  <si>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</si>
  <si>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</si>
  <si>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</si>
  <si>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</si>
  <si>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</si>
  <si>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</si>
  <si>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</si>
  <si>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</si>
  <si>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</si>
  <si>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</si>
  <si>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</si>
  <si>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</si>
  <si>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</si>
  <si>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</si>
  <si>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</si>
  <si>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</si>
  <si>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</si>
  <si>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</si>
  <si>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</si>
  <si>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</si>
  <si>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</si>
  <si>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</si>
  <si>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</si>
  <si>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</si>
  <si>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</si>
  <si>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</si>
  <si>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</si>
  <si>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</si>
  <si>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</si>
  <si>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</si>
  <si>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</si>
  <si>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</si>
  <si>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</si>
  <si>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</si>
  <si>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</si>
  <si>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</si>
  <si>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</si>
  <si>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</si>
  <si>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</si>
  <si>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</si>
  <si>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</si>
  <si>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</si>
  <si>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</si>
  <si>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</si>
  <si>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</si>
  <si>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</si>
  <si>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</si>
  <si>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</si>
  <si>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</si>
  <si>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</si>
  <si>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</si>
  <si>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</si>
  <si>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</si>
  <si>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</si>
  <si>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</si>
  <si>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</si>
  <si>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</si>
  <si>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</si>
  <si>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</si>
  <si>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</si>
  <si>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</si>
  <si>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</si>
  <si>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</si>
  <si>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</si>
  <si>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</si>
  <si>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</si>
  <si>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</si>
  <si>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</si>
  <si>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</si>
  <si>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</si>
  <si>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</si>
  <si>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</si>
  <si>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</si>
  <si>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</si>
  <si>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</si>
  <si>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</si>
  <si>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</si>
  <si>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</si>
  <si>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</si>
  <si>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</si>
  <si>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</si>
  <si>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</si>
  <si>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</si>
  <si>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</si>
  <si>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</si>
  <si>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</si>
  <si>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</si>
  <si>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</si>
  <si>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</si>
  <si>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</si>
  <si>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</si>
  <si>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</si>
  <si>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</si>
  <si>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</si>
  <si>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</si>
  <si>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</si>
  <si>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</si>
  <si>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</si>
  <si>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</si>
  <si>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</si>
  <si>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</si>
  <si>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</si>
  <si>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</si>
  <si>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</si>
  <si>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</si>
  <si>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</si>
  <si>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</si>
  <si>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</si>
  <si>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</si>
  <si>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</si>
  <si>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</si>
  <si>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</si>
  <si>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</si>
  <si>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</si>
  <si>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</si>
  <si>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</si>
  <si>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</si>
  <si>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</si>
  <si>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</si>
  <si>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</si>
  <si>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</si>
  <si>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</si>
  <si>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</si>
  <si>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</si>
  <si>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</si>
  <si>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</si>
  <si>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</si>
  <si>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</si>
  <si>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</si>
  <si>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</si>
  <si>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</si>
  <si>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</si>
  <si>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</si>
  <si>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</si>
  <si>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</si>
  <si>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</si>
  <si>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</si>
  <si>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</si>
  <si>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</si>
  <si>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</si>
  <si>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</si>
  <si>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</si>
  <si>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</si>
  <si>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</si>
  <si>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</si>
  <si>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</si>
  <si>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</si>
  <si>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</si>
  <si>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</si>
  <si>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</si>
  <si>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</si>
  <si>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</si>
  <si>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</si>
  <si>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</si>
  <si>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</si>
  <si>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</si>
  <si>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</si>
  <si>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</si>
  <si>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</si>
  <si>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</si>
  <si>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</si>
  <si>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</si>
  <si>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</si>
  <si>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</si>
  <si>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</si>
  <si>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</si>
  <si>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</si>
  <si>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</si>
  <si>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</si>
  <si>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</si>
  <si>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</si>
  <si>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</si>
  <si>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</si>
  <si>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</si>
  <si>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</si>
  <si>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</si>
  <si>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</si>
  <si>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</si>
  <si>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</si>
  <si>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</si>
  <si>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</si>
  <si>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</si>
  <si>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</si>
  <si>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</si>
  <si>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</si>
  <si>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</si>
  <si>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</si>
  <si>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</si>
  <si>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</si>
  <si>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</si>
  <si>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</si>
  <si>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</si>
  <si>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</si>
  <si>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</si>
  <si>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</si>
  <si>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</si>
  <si>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</si>
  <si>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</si>
  <si>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</si>
  <si>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</si>
  <si>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</si>
  <si>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</si>
  <si>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</si>
  <si>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</si>
  <si>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</si>
  <si>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</si>
  <si>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</si>
  <si>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</si>
  <si>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</si>
  <si>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</si>
  <si>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</si>
  <si>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</si>
  <si>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</si>
  <si>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</si>
  <si>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</si>
  <si>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</si>
  <si>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</si>
  <si>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</si>
  <si>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</si>
  <si>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</si>
  <si>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</si>
  <si>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</si>
  <si>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</si>
  <si>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</si>
  <si>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</si>
  <si>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</si>
  <si>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</si>
  <si>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</si>
  <si>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</si>
  <si>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</si>
  <si>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</si>
  <si>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</si>
  <si>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</si>
  <si>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</si>
  <si>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</si>
  <si>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</si>
  <si>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</si>
  <si>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</si>
  <si>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</si>
  <si>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</si>
  <si>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</si>
  <si>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</si>
  <si>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</si>
  <si>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</si>
  <si>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</si>
  <si>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</si>
  <si>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</si>
  <si>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</si>
  <si>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</si>
  <si>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</si>
  <si>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</si>
  <si>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</si>
  <si>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</si>
  <si>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</si>
  <si>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</si>
  <si>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</si>
  <si>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</si>
  <si>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</si>
  <si>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</si>
  <si>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</si>
  <si>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</si>
  <si>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</si>
  <si>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</si>
  <si>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</si>
  <si>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</si>
  <si>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</si>
  <si>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</si>
  <si>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</si>
  <si>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</si>
  <si>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</si>
  <si>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</si>
  <si>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</si>
  <si>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</si>
  <si>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</si>
  <si>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</si>
  <si>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</si>
  <si>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</si>
  <si>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</si>
  <si>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</si>
  <si>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</si>
  <si>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</si>
  <si>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</si>
  <si>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</si>
  <si>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</si>
  <si>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</si>
  <si>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</si>
  <si>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</si>
  <si>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</si>
  <si>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</si>
  <si>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</si>
  <si>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</si>
  <si>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</si>
  <si>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</si>
  <si>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</si>
  <si>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</si>
  <si>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</si>
  <si>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</si>
  <si>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</si>
  <si>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</si>
  <si>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</si>
  <si>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</si>
  <si>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</si>
  <si>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</si>
  <si>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</si>
  <si>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</si>
  <si>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</si>
  <si>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</si>
  <si>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</si>
  <si>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</si>
  <si>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</si>
  <si>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</si>
  <si>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</si>
  <si>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</si>
  <si>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</si>
  <si>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</si>
  <si>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</si>
  <si>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</si>
  <si>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</si>
  <si>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</si>
  <si>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</si>
  <si>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</si>
  <si>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</si>
  <si>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</si>
  <si>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</si>
  <si>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</si>
  <si>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</si>
  <si>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</si>
  <si>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</si>
  <si>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</si>
  <si>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</si>
  <si>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</si>
  <si>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</si>
  <si>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</si>
  <si>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</si>
  <si>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</si>
  <si>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</si>
  <si>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</si>
  <si>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</si>
  <si>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</si>
  <si>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</si>
  <si>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</si>
  <si>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</si>
  <si>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</si>
  <si>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</si>
  <si>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</si>
  <si>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</si>
  <si>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</si>
  <si>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</si>
  <si>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</si>
  <si>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</si>
  <si>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</si>
  <si>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</si>
  <si>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</si>
  <si>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</si>
  <si>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</si>
  <si>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</si>
  <si>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</si>
  <si>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</si>
  <si>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</si>
  <si>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</si>
  <si>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</si>
  <si>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</si>
  <si>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</si>
  <si>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</si>
  <si>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</si>
  <si>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</si>
  <si>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</si>
  <si>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</si>
  <si>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</si>
  <si>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</si>
  <si>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</si>
  <si>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</si>
  <si>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</si>
  <si>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</si>
  <si>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</si>
  <si>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</si>
  <si>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</si>
  <si>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</si>
  <si>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</si>
  <si>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</si>
  <si>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</si>
  <si>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</si>
  <si>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</si>
  <si>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</si>
  <si>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</si>
  <si>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</si>
  <si>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</si>
  <si>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</si>
  <si>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</si>
  <si>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</si>
  <si>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</si>
  <si>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</si>
  <si>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</si>
  <si>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</si>
  <si>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</si>
  <si>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</si>
  <si>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</si>
  <si>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</si>
  <si>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</si>
  <si>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</si>
  <si>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</si>
  <si>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</si>
  <si>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</si>
  <si>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</si>
  <si>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</si>
  <si>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</si>
  <si>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</si>
  <si>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</si>
  <si>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</si>
  <si>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</si>
  <si>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</si>
  <si>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</si>
  <si>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</si>
  <si>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</si>
  <si>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</si>
  <si>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</si>
  <si>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</si>
  <si>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</si>
  <si>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</si>
  <si>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</si>
  <si>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</si>
  <si>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</si>
  <si>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</si>
  <si>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</si>
  <si>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</si>
  <si>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</si>
  <si>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</si>
  <si>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</si>
  <si>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</si>
  <si>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</si>
  <si>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</si>
  <si>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</si>
  <si>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</si>
  <si>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</si>
  <si>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</si>
  <si>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</si>
  <si>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</si>
  <si>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</si>
  <si>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</si>
  <si>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</si>
  <si>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</si>
  <si>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</si>
  <si>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</si>
  <si>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</si>
  <si>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</si>
  <si>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</si>
  <si>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</si>
  <si>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</si>
  <si>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</si>
  <si>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</si>
  <si>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</si>
  <si>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</si>
  <si>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</si>
  <si>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</si>
  <si>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</si>
  <si>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</si>
  <si>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</si>
  <si>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</si>
  <si>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</si>
  <si>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</si>
  <si>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</si>
  <si>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</si>
  <si>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</si>
  <si>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</si>
  <si>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</si>
  <si>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</si>
  <si>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</si>
  <si>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</si>
  <si>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</si>
  <si>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</si>
  <si>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</si>
  <si>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</si>
  <si>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</si>
  <si>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</si>
  <si>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</si>
  <si>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</si>
  <si>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</si>
  <si>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</si>
  <si>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</si>
  <si>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</si>
  <si>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</si>
  <si>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</si>
  <si>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</si>
  <si>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</si>
  <si>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</si>
  <si>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</si>
  <si>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</si>
  <si>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</si>
  <si>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</si>
  <si>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</si>
  <si>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</si>
  <si>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</si>
  <si>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</si>
  <si>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</si>
  <si>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</si>
  <si>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</si>
  <si>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</si>
  <si>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</si>
  <si>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</si>
  <si>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</si>
  <si>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</si>
  <si>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</si>
  <si>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</si>
  <si>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</si>
  <si>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</si>
  <si>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</si>
  <si>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</si>
  <si>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</si>
  <si>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</si>
  <si>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</si>
  <si>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</si>
  <si>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</si>
  <si>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</si>
  <si>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</si>
  <si>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</si>
  <si>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</si>
  <si>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</si>
  <si>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</si>
  <si>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</si>
  <si>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</si>
  <si>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</si>
  <si>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</si>
  <si>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</si>
  <si>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</si>
  <si>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</si>
  <si>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</si>
  <si>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</si>
  <si>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</si>
  <si>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</si>
  <si>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</si>
  <si>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</si>
  <si>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</si>
  <si>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</si>
  <si>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</si>
  <si>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</si>
  <si>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</si>
  <si>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</si>
  <si>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</si>
  <si>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</si>
  <si>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</si>
  <si>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</si>
  <si>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</si>
  <si>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</si>
  <si>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</si>
  <si>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</si>
  <si>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</si>
  <si>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</si>
  <si>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</si>
  <si>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</si>
  <si>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</si>
  <si>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</si>
  <si>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</si>
  <si>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</si>
  <si>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</si>
  <si>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</si>
  <si>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</si>
  <si>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</si>
  <si>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</si>
  <si>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</si>
  <si>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</si>
  <si>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</si>
  <si>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</si>
  <si>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</si>
  <si>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</si>
  <si>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</si>
  <si>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</si>
  <si>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</si>
  <si>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</si>
  <si>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</si>
  <si>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</si>
  <si>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</si>
  <si>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</si>
  <si>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</si>
  <si>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</si>
  <si>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</si>
  <si>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</si>
  <si>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</si>
  <si>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</si>
  <si>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</si>
  <si>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</si>
  <si>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</si>
  <si>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</si>
  <si>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</si>
  <si>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</si>
  <si>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</si>
  <si>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</si>
  <si>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</si>
  <si>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</si>
  <si>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</si>
  <si>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</si>
  <si>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</si>
  <si>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</si>
  <si>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</si>
  <si>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</si>
  <si>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</si>
  <si>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</si>
  <si>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</si>
  <si>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</si>
  <si>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</si>
  <si>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</si>
  <si>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</si>
  <si>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</si>
  <si>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</si>
  <si>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</si>
  <si>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</si>
  <si>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</si>
  <si>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</si>
  <si>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</si>
  <si>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</si>
  <si>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</si>
  <si>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</si>
  <si>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</si>
  <si>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</si>
  <si>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</si>
  <si>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</si>
  <si>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</si>
  <si>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</si>
  <si>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</si>
  <si>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</si>
  <si>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</si>
  <si>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</si>
  <si>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</si>
  <si>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</si>
  <si>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</si>
  <si>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</si>
  <si>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</si>
  <si>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</si>
  <si>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</si>
  <si>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</si>
  <si>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</si>
  <si>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</si>
  <si>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</si>
  <si>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</si>
  <si>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</si>
  <si>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</si>
  <si>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</si>
  <si>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</si>
  <si>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</si>
  <si>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</si>
  <si>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</si>
  <si>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</si>
  <si>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</si>
  <si>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</si>
  <si>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</si>
  <si>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</si>
  <si>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</si>
  <si>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</si>
  <si>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</si>
  <si>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</si>
  <si>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</si>
  <si>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</si>
  <si>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</si>
  <si>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</si>
  <si>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</si>
  <si>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</si>
  <si>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</si>
  <si>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</si>
  <si>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</si>
  <si>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</si>
  <si>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</si>
  <si>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</si>
  <si>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</si>
  <si>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</si>
  <si>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</si>
  <si>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</si>
  <si>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</si>
  <si>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</si>
  <si>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</si>
  <si>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</si>
  <si>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</si>
  <si>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</si>
  <si>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</si>
  <si>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</si>
  <si>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</si>
  <si>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</si>
  <si>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</si>
  <si>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</si>
  <si>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</si>
  <si>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</si>
  <si>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</si>
  <si>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</si>
  <si>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</si>
  <si>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</si>
  <si>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</si>
  <si>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</si>
  <si>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</si>
  <si>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</si>
  <si>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</si>
  <si>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</si>
  <si>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</si>
  <si>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</si>
  <si>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</si>
  <si>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</si>
  <si>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</si>
  <si>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</si>
  <si>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</si>
  <si>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</si>
  <si>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</si>
  <si>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</si>
  <si>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</si>
  <si>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</si>
  <si>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</si>
  <si>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</si>
  <si>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</si>
  <si>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</si>
  <si>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</si>
  <si>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</si>
  <si>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</si>
  <si>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</si>
  <si>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</si>
  <si>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</si>
  <si>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</si>
  <si>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</si>
  <si>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</si>
  <si>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</si>
  <si>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</si>
  <si>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</si>
  <si>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</si>
  <si>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</si>
  <si>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</si>
  <si>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</si>
  <si>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</si>
  <si>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</si>
  <si>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</si>
  <si>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</si>
  <si>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</si>
  <si>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</si>
  <si>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</si>
  <si>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</si>
  <si>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</si>
  <si>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</si>
  <si>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</si>
  <si>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</si>
  <si>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</si>
  <si>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</si>
  <si>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</si>
  <si>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</si>
  <si>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</si>
  <si>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</si>
  <si>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</si>
  <si>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</si>
  <si>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</si>
  <si>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</si>
  <si>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</si>
  <si>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</si>
  <si>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</si>
  <si>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</si>
  <si>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</si>
  <si>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</si>
  <si>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</si>
  <si>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</si>
  <si>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</si>
  <si>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</si>
  <si>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</si>
  <si>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</si>
  <si>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</si>
  <si>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</si>
  <si>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</si>
  <si>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</si>
  <si>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</si>
  <si>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</si>
  <si>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</si>
  <si>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</si>
  <si>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</si>
  <si>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</si>
  <si>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</si>
  <si>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</si>
  <si>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</si>
  <si>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</si>
  <si>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</si>
  <si>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</si>
  <si>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</si>
  <si>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</si>
  <si>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</si>
  <si>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</si>
  <si>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</si>
  <si>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</si>
  <si>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</si>
  <si>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</si>
  <si>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</si>
  <si>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</si>
  <si>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</si>
  <si>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</si>
  <si>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</si>
  <si>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</si>
  <si>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</si>
  <si>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</si>
  <si>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</si>
  <si>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</si>
  <si>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</si>
  <si>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</si>
  <si>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</si>
  <si>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</si>
  <si>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</si>
  <si>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</si>
  <si>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</si>
  <si>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</si>
  <si>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</si>
  <si>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</si>
  <si>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</si>
  <si>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</si>
  <si>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</si>
  <si>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</si>
  <si>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</si>
  <si>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</si>
  <si>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</si>
  <si>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</si>
  <si>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</si>
  <si>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</si>
  <si>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</si>
  <si>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</si>
  <si>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</si>
  <si>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</si>
  <si>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</si>
  <si>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</si>
  <si>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</si>
  <si>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</si>
  <si>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</si>
  <si>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</si>
  <si>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</si>
  <si>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</si>
  <si>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</si>
  <si>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</si>
  <si>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</si>
  <si>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</si>
  <si>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</si>
  <si>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</si>
  <si>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</si>
  <si>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</si>
  <si>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</si>
  <si>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</si>
  <si>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</si>
  <si>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</si>
  <si>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</si>
  <si>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</si>
  <si>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</si>
  <si>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</si>
  <si>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</si>
  <si>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</si>
  <si>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</si>
  <si>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</si>
  <si>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</si>
  <si>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</si>
  <si>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</si>
  <si>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</si>
  <si>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</si>
  <si>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</si>
  <si>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</si>
  <si>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</si>
  <si>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</si>
  <si>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</si>
  <si>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</si>
  <si>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</si>
  <si>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</si>
  <si>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</si>
  <si>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</si>
  <si>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</si>
  <si>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</si>
  <si>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</si>
  <si>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</si>
  <si>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</si>
  <si>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</si>
  <si>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</si>
  <si>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</si>
  <si>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</si>
  <si>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</si>
  <si>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</si>
  <si>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</si>
  <si>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</si>
  <si>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</si>
  <si>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</si>
  <si>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</si>
  <si>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</si>
  <si>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</si>
  <si>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</si>
  <si>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</si>
  <si>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</si>
  <si>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</si>
  <si>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</si>
  <si>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</si>
  <si>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</si>
  <si>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</si>
  <si>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</si>
  <si>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</si>
  <si>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</si>
  <si>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</si>
  <si>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</si>
  <si>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</si>
  <si>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</si>
  <si>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</si>
  <si>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</si>
  <si>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</si>
  <si>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</si>
  <si>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</si>
  <si>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</si>
  <si>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</si>
  <si>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</si>
  <si>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</si>
  <si>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</si>
  <si>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</si>
  <si>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</si>
  <si>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</si>
  <si>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</si>
  <si>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</si>
  <si>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</si>
  <si>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</si>
  <si>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</si>
  <si>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</si>
  <si>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</si>
  <si>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</si>
  <si>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</si>
  <si>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</si>
  <si>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</si>
  <si>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</si>
  <si>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</si>
  <si>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</si>
  <si>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</si>
  <si>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</si>
  <si>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</si>
  <si>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</si>
  <si>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</si>
  <si>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</si>
  <si>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</si>
  <si>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</si>
  <si>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</si>
  <si>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</si>
  <si>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</si>
  <si>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</si>
  <si>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</si>
  <si>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</si>
  <si>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</si>
  <si>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</si>
  <si>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</si>
  <si>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</si>
  <si>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</si>
  <si>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</si>
  <si>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</si>
  <si>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</si>
  <si>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</si>
  <si>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</si>
  <si>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</si>
  <si>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</si>
  <si>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</si>
  <si>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</si>
  <si>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</si>
  <si>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</si>
  <si>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</si>
  <si>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</si>
  <si>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</si>
  <si>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</si>
  <si>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</si>
  <si>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</si>
  <si>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</si>
  <si>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</si>
  <si>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</si>
  <si>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</si>
  <si>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</si>
  <si>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</si>
  <si>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</si>
  <si>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</si>
  <si>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</si>
  <si>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</si>
  <si>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</si>
  <si>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</si>
  <si>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</si>
  <si>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</si>
  <si>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</si>
  <si>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</si>
  <si>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</si>
  <si>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</si>
  <si>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</si>
  <si>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</si>
  <si>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</si>
  <si>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</si>
  <si>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</si>
  <si>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</si>
  <si>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</si>
  <si>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</si>
  <si>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</si>
  <si>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</si>
  <si>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</si>
  <si>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</si>
  <si>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</si>
  <si>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</si>
  <si>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</si>
  <si>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</si>
  <si>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</si>
  <si>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</si>
  <si>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</si>
  <si>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</si>
  <si>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</si>
  <si>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</si>
  <si>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</si>
  <si>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</si>
  <si>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</si>
  <si>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</si>
  <si>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</si>
  <si>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</si>
  <si>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</si>
  <si>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</si>
  <si>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</si>
  <si>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</si>
  <si>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</si>
  <si>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</si>
  <si>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</si>
  <si>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</si>
  <si>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</si>
  <si>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</si>
  <si>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</si>
  <si>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</si>
  <si>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</si>
  <si>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</si>
  <si>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</si>
  <si>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</si>
  <si>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</si>
  <si>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</si>
  <si>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</si>
  <si>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</si>
  <si>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</si>
  <si>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</si>
  <si>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</si>
  <si>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</si>
  <si>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</si>
  <si>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</si>
  <si>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</si>
  <si>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</si>
  <si>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</si>
  <si>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</si>
  <si>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</si>
  <si>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</si>
  <si>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</si>
  <si>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</si>
  <si>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</si>
  <si>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</si>
  <si>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</si>
  <si>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</si>
  <si>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</si>
  <si>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</si>
  <si>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</si>
  <si>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</si>
  <si>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</si>
  <si>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</si>
  <si>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</si>
  <si>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</si>
  <si>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</si>
  <si>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</si>
  <si>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</si>
  <si>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</si>
  <si>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</si>
  <si>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</si>
  <si>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</si>
  <si>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</si>
  <si>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</si>
  <si>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</si>
  <si>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</si>
  <si>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</si>
  <si>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</si>
  <si>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</si>
  <si>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</si>
  <si>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</si>
  <si>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</si>
  <si>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</si>
  <si>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</si>
  <si>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</si>
  <si>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</si>
  <si>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</si>
  <si>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</si>
  <si>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</si>
  <si>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</si>
  <si>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</si>
  <si>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</si>
  <si>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</si>
  <si>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</si>
  <si>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</si>
  <si>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</si>
  <si>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</si>
  <si>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</si>
  <si>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</si>
  <si>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</si>
  <si>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</si>
  <si>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</si>
  <si>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</si>
  <si>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</si>
  <si>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</si>
  <si>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</si>
  <si>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</si>
  <si>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</si>
  <si>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</si>
  <si>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</si>
  <si>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</si>
  <si>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</si>
  <si>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</si>
  <si>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</si>
  <si>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</si>
  <si>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</si>
  <si>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</si>
  <si>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</si>
  <si>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</si>
  <si>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</si>
  <si>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</si>
  <si>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</si>
  <si>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</si>
  <si>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</si>
  <si>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</si>
  <si>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</si>
  <si>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</si>
  <si>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</si>
  <si>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</si>
  <si>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</si>
  <si>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</si>
  <si>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</si>
  <si>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</si>
  <si>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</si>
  <si>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</si>
  <si>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</si>
  <si>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</si>
  <si>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</si>
  <si>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</si>
  <si>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</si>
  <si>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</si>
  <si>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</si>
  <si>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</si>
  <si>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</si>
  <si>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</si>
  <si>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</si>
  <si>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</si>
  <si>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</si>
  <si>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</si>
  <si>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</si>
  <si>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</si>
  <si>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</si>
  <si>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</si>
  <si>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</si>
  <si>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</si>
  <si>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</si>
  <si>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</si>
  <si>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</si>
  <si>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</si>
  <si>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</si>
  <si>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</si>
  <si>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</si>
  <si>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</si>
  <si>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</si>
  <si>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</si>
  <si>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</si>
  <si>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</si>
  <si>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</si>
  <si>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</si>
  <si>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</si>
  <si>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</si>
  <si>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</si>
  <si>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</si>
  <si>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</si>
  <si>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</si>
  <si>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</si>
  <si>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</si>
  <si>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</si>
  <si>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</si>
  <si>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</si>
  <si>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</si>
  <si>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</si>
  <si>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</si>
  <si>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</si>
  <si>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</si>
  <si>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</si>
  <si>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</si>
  <si>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</si>
  <si>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</si>
  <si>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</si>
  <si>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</si>
  <si>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</si>
  <si>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</si>
  <si>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</si>
  <si>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</si>
  <si>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</si>
  <si>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</si>
  <si>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</si>
  <si>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</si>
  <si>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</si>
  <si>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</si>
  <si>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</si>
  <si>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</si>
  <si>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</si>
  <si>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</si>
  <si>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</si>
  <si>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</si>
  <si>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</si>
  <si>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</si>
  <si>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</si>
  <si>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</si>
  <si>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</si>
  <si>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</si>
  <si>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</si>
  <si>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</si>
  <si>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</si>
  <si>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</si>
  <si>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</si>
  <si>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</si>
  <si>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</si>
  <si>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</si>
  <si>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</si>
  <si>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</si>
  <si>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</si>
  <si>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</si>
  <si>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</si>
  <si>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</si>
  <si>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</si>
  <si>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</si>
  <si>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</si>
  <si>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</si>
  <si>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</si>
  <si>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</si>
  <si>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</si>
  <si>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</si>
  <si>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</si>
  <si>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</si>
  <si>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</si>
  <si>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</si>
  <si>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</si>
  <si>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</si>
  <si>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</si>
  <si>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</si>
  <si>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</si>
  <si>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</si>
  <si>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</si>
  <si>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</si>
  <si>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</si>
  <si>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</si>
  <si>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</si>
  <si>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</si>
  <si>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</si>
  <si>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</si>
  <si>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</si>
  <si>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</si>
  <si>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</si>
  <si>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</si>
  <si>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</si>
  <si>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</si>
  <si>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</si>
  <si>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</si>
  <si>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</si>
  <si>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</si>
  <si>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</si>
  <si>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</si>
  <si>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</si>
  <si>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</si>
  <si>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</si>
  <si>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</si>
  <si>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</si>
  <si>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</si>
  <si>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</si>
  <si>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</si>
  <si>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</si>
  <si>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</si>
  <si>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</si>
  <si>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</si>
  <si>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</si>
  <si>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</si>
  <si>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</si>
  <si>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</si>
  <si>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</si>
  <si>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</si>
  <si>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</si>
  <si>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</si>
  <si>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</si>
  <si>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</si>
  <si>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</si>
  <si>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</si>
  <si>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</si>
  <si>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</si>
  <si>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</si>
  <si>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</si>
  <si>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</si>
  <si>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</si>
  <si>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</si>
  <si>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</si>
  <si>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</si>
  <si>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</si>
  <si>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</si>
  <si>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</si>
  <si>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</si>
  <si>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</si>
  <si>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</si>
  <si>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</si>
  <si>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</si>
  <si>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</si>
  <si>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</si>
  <si>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</si>
  <si>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</si>
  <si>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</si>
  <si>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</si>
  <si>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</si>
  <si>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</si>
  <si>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</si>
  <si>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</si>
  <si>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</si>
  <si>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</si>
  <si>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</si>
  <si>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</si>
  <si>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</si>
  <si>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</si>
  <si>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</si>
  <si>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</si>
  <si>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</si>
  <si>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</si>
  <si>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</si>
  <si>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</si>
  <si>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</si>
  <si>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</si>
  <si>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</si>
  <si>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</si>
  <si>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</si>
  <si>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</si>
  <si>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</si>
  <si>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</si>
  <si>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</si>
  <si>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</si>
  <si>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</si>
  <si>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</si>
  <si>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</si>
  <si>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</si>
  <si>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</si>
  <si>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</si>
  <si>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</si>
  <si>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</si>
  <si>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</si>
  <si>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</si>
  <si>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</si>
  <si>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</si>
  <si>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</si>
  <si>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</si>
  <si>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</si>
  <si>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</si>
  <si>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</si>
  <si>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</si>
  <si>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</si>
  <si>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</si>
  <si>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</si>
  <si>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</si>
  <si>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</si>
  <si>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</si>
  <si>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</si>
  <si>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</si>
  <si>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</si>
  <si>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</si>
  <si>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</si>
  <si>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</si>
  <si>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</si>
  <si>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</si>
  <si>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</si>
  <si>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</si>
  <si>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</si>
  <si>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</si>
  <si>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</si>
  <si>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</si>
  <si>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</si>
  <si>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</si>
  <si>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</si>
  <si>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</si>
  <si>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</si>
  <si>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</si>
  <si>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</si>
  <si>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</si>
  <si>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</si>
  <si>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</si>
  <si>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</si>
  <si>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</si>
  <si>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</si>
  <si>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</si>
  <si>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</si>
  <si>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</si>
  <si>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</si>
  <si>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</si>
  <si>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</si>
  <si>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</si>
  <si>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</si>
  <si>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</si>
  <si>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</si>
  <si>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</si>
  <si>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</si>
  <si>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</si>
  <si>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</si>
  <si>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</si>
  <si>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</si>
  <si>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</si>
  <si>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</si>
  <si>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</si>
  <si>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</si>
  <si>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</si>
  <si>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</si>
  <si>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</si>
  <si>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</si>
  <si>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</si>
  <si>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</si>
  <si>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</si>
  <si>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</si>
  <si>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</si>
  <si>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</si>
  <si>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</si>
  <si>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</si>
  <si>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</si>
  <si>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</si>
  <si>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</si>
  <si>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</si>
  <si>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</si>
  <si>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</si>
  <si>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</si>
  <si>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</si>
  <si>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</si>
  <si>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</si>
  <si>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</si>
  <si>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</si>
  <si>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</si>
  <si>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</si>
  <si>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</si>
  <si>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</si>
  <si>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</si>
  <si>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</si>
  <si>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</si>
  <si>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</si>
  <si>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</si>
  <si>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</si>
  <si>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</si>
  <si>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</si>
  <si>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</si>
  <si>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</si>
  <si>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</si>
  <si>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</si>
  <si>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</si>
  <si>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</si>
  <si>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</si>
  <si>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</si>
  <si>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</si>
  <si>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</si>
  <si>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</si>
  <si>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</si>
  <si>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</si>
  <si>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</si>
  <si>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</si>
  <si>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</si>
  <si>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</si>
  <si>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</si>
  <si>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</si>
  <si>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</si>
  <si>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</si>
  <si>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</si>
  <si>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</si>
  <si>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</si>
  <si>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</si>
  <si>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</si>
  <si>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</si>
  <si>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</si>
  <si>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</si>
  <si>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</si>
  <si>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</si>
  <si>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</si>
  <si>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</si>
  <si>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</si>
  <si>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</si>
  <si>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</si>
  <si>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</si>
  <si>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</si>
  <si>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</si>
  <si>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</si>
  <si>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</si>
  <si>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</si>
  <si>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</si>
  <si>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</si>
  <si>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</si>
  <si>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</si>
  <si>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</si>
  <si>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</si>
  <si>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</si>
  <si>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</si>
  <si>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</si>
  <si>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</si>
  <si>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</si>
  <si>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</si>
  <si>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</si>
  <si>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</si>
  <si>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</si>
  <si>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</si>
  <si>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</si>
  <si>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</si>
  <si>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</si>
  <si>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</si>
  <si>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</si>
  <si>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</si>
  <si>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</si>
  <si>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</si>
  <si>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</si>
  <si>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</si>
  <si>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</si>
  <si>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</si>
  <si>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</si>
  <si>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</si>
  <si>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</si>
  <si>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</si>
  <si>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</si>
  <si>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</si>
  <si>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</si>
  <si>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</si>
  <si>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</si>
  <si>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</si>
  <si>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</si>
  <si>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</si>
  <si>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</si>
  <si>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</si>
  <si>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</si>
  <si>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</si>
  <si>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</si>
  <si>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</si>
  <si>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</si>
  <si>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</si>
  <si>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</si>
  <si>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</si>
  <si>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</si>
  <si>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</si>
  <si>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</si>
  <si>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</si>
  <si>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</si>
  <si>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</si>
  <si>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</si>
  <si>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</si>
  <si>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</si>
  <si>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</si>
  <si>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</si>
  <si>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</si>
  <si>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</si>
  <si>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</si>
  <si>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</si>
  <si>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</si>
  <si>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</si>
  <si>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</si>
  <si>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</si>
  <si>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</si>
  <si>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</si>
  <si>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</si>
  <si>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</si>
  <si>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</si>
  <si>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</si>
  <si>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</si>
  <si>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</si>
  <si>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</si>
  <si>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</si>
  <si>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</si>
  <si>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</si>
  <si>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</si>
  <si>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</si>
  <si>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</si>
  <si>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</si>
  <si>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</si>
  <si>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</si>
  <si>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</si>
  <si>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</si>
  <si>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</si>
  <si>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</si>
  <si>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</si>
  <si>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</si>
  <si>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</si>
  <si>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</si>
  <si>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</si>
  <si>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</si>
  <si>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</si>
  <si>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</si>
  <si>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</si>
  <si>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</si>
  <si>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</si>
  <si>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</si>
  <si>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</si>
  <si>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</si>
  <si>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</si>
  <si>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</si>
  <si>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</si>
  <si>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</si>
  <si>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</si>
  <si>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</si>
  <si>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</si>
  <si>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</si>
  <si>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</si>
  <si>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</si>
  <si>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</si>
  <si>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</si>
  <si>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</si>
  <si>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</si>
  <si>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</si>
  <si>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</si>
  <si>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</si>
  <si>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</si>
  <si>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</si>
  <si>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</si>
  <si>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</si>
  <si>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</si>
  <si>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</si>
  <si>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</si>
  <si>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</si>
  <si>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</si>
  <si>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</si>
  <si>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</si>
  <si>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</si>
  <si>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</si>
  <si>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</si>
  <si>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</si>
  <si>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</si>
  <si>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</si>
  <si>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</si>
  <si>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</si>
  <si>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</si>
  <si>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</si>
  <si>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</si>
  <si>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</si>
  <si>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</si>
  <si>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</si>
  <si>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</si>
  <si>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</si>
  <si>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</si>
  <si>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</si>
  <si>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</si>
  <si>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</si>
  <si>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</si>
  <si>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</si>
  <si>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</si>
  <si>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</si>
  <si>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</si>
  <si>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</si>
  <si>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</si>
  <si>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</si>
  <si>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</si>
  <si>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</si>
  <si>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</si>
  <si>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</si>
  <si>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</si>
  <si>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</si>
  <si>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</si>
  <si>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</si>
  <si>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</si>
  <si>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</si>
  <si>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</si>
  <si>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</si>
  <si>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</si>
  <si>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</si>
  <si>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</si>
  <si>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</si>
  <si>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</si>
  <si>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</si>
  <si>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</si>
  <si>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</si>
  <si>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</si>
  <si>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</si>
  <si>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</si>
  <si>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</si>
  <si>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</si>
  <si>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</si>
  <si>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</si>
  <si>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</si>
  <si>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</si>
  <si>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</si>
  <si>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</si>
  <si>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</si>
  <si>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</si>
  <si>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</si>
  <si>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</si>
  <si>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</si>
  <si>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</si>
  <si>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</si>
  <si>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</si>
  <si>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</si>
  <si>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</si>
  <si>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</si>
  <si>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</si>
  <si>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</si>
  <si>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</si>
  <si>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</si>
  <si>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</si>
  <si>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</si>
  <si>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</si>
  <si>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</si>
  <si>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</si>
  <si>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</si>
  <si>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</si>
  <si>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</si>
  <si>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</si>
  <si>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</si>
  <si>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</si>
  <si>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</si>
  <si>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</si>
  <si>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</si>
  <si>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</si>
  <si>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</si>
  <si>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</si>
  <si>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</si>
  <si>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</si>
  <si>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</si>
  <si>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</si>
  <si>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</si>
  <si>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</si>
  <si>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</si>
  <si>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</si>
  <si>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</si>
  <si>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</si>
  <si>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</si>
  <si>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</si>
  <si>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</si>
  <si>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</si>
  <si>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</si>
  <si>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</si>
  <si>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</si>
  <si>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</si>
  <si>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</si>
  <si>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</si>
  <si>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</si>
  <si>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</si>
  <si>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</si>
  <si>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</si>
  <si>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</si>
  <si>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</si>
  <si>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</si>
  <si>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</si>
  <si>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</si>
  <si>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</si>
  <si>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</si>
  <si>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</si>
  <si>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</si>
  <si>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</si>
  <si>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</si>
  <si>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</si>
  <si>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</si>
  <si>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</si>
  <si>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</si>
  <si>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</si>
  <si>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</si>
  <si>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</si>
  <si>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</si>
  <si>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</si>
  <si>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</si>
  <si>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</si>
  <si>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</si>
  <si>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</si>
  <si>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</si>
  <si>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</si>
  <si>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</si>
  <si>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</si>
  <si>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</si>
  <si>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</si>
  <si>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</si>
  <si>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</si>
  <si>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</si>
  <si>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</si>
  <si>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</si>
  <si>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</si>
  <si>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</si>
  <si>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</si>
  <si>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</si>
  <si>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</si>
  <si>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</si>
  <si>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</si>
  <si>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</si>
  <si>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</si>
  <si>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</si>
  <si>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</si>
  <si>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</si>
  <si>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</si>
  <si>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</si>
  <si>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</si>
  <si>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</si>
  <si>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</si>
  <si>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</si>
  <si>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</si>
  <si>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</si>
  <si>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</si>
  <si>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</si>
  <si>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</si>
  <si>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</si>
  <si>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</si>
  <si>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</si>
  <si>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</si>
  <si>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</si>
  <si>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</si>
  <si>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</si>
  <si>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</si>
  <si>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</si>
  <si>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</si>
  <si>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</si>
  <si>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</si>
  <si>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</si>
  <si>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</si>
  <si>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</si>
  <si>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</si>
  <si>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</si>
  <si>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</si>
  <si>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</si>
  <si>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</si>
  <si>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</si>
  <si>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</si>
  <si>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</si>
  <si>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</si>
  <si>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</si>
  <si>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</si>
  <si>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</si>
  <si>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</si>
  <si>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</si>
  <si>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</si>
  <si>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</si>
  <si>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</si>
  <si>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</si>
  <si>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</si>
  <si>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</si>
  <si>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</si>
  <si>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</si>
  <si>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</si>
  <si>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</si>
  <si>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</si>
  <si>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</si>
  <si>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</si>
  <si>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</si>
  <si>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</si>
  <si>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</si>
  <si>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</si>
  <si>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</si>
  <si>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</si>
  <si>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</si>
  <si>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</si>
  <si>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</si>
  <si>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</si>
  <si>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</si>
  <si>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</si>
  <si>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</si>
  <si>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</si>
  <si>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</si>
  <si>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</si>
  <si>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</si>
  <si>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</si>
  <si>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</si>
  <si>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</si>
  <si>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</si>
  <si>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</si>
  <si>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</si>
  <si>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</si>
  <si>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</si>
  <si>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</si>
  <si>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</si>
  <si>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</si>
  <si>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</si>
  <si>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</si>
  <si>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</si>
  <si>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</si>
  <si>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</si>
  <si>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</si>
  <si>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</si>
  <si>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</si>
  <si>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</si>
  <si>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</si>
  <si>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</si>
  <si>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</si>
  <si>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</si>
  <si>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</si>
  <si>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</si>
  <si>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</si>
  <si>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</si>
  <si>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</si>
  <si>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</si>
  <si>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</si>
  <si>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</si>
  <si>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</si>
  <si>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</si>
  <si>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</si>
  <si>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</si>
  <si>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</si>
  <si>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</si>
  <si>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</si>
  <si>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</si>
  <si>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</si>
  <si>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</si>
  <si>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</si>
  <si>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</si>
  <si>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</si>
  <si>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</si>
  <si>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</si>
  <si>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</si>
  <si>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</si>
  <si>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</si>
  <si>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</si>
  <si>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</si>
  <si>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</si>
  <si>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</si>
  <si>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</si>
  <si>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</si>
  <si>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</si>
  <si>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</si>
  <si>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</si>
  <si>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</si>
  <si>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</si>
  <si>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</si>
  <si>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</si>
  <si>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</si>
  <si>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</si>
  <si>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</si>
  <si>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</si>
  <si>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</si>
  <si>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</si>
  <si>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</si>
  <si>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</si>
  <si>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</si>
  <si>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</si>
  <si>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</si>
  <si>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</si>
  <si>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</si>
  <si>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</si>
  <si>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</si>
  <si>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</si>
  <si>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</si>
  <si>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</si>
  <si>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</si>
  <si>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</si>
  <si>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</si>
  <si>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</si>
  <si>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</si>
  <si>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</si>
  <si>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</si>
  <si>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</si>
  <si>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</si>
  <si>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</si>
  <si>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</si>
  <si>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</si>
  <si>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</si>
  <si>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</si>
  <si>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</si>
  <si>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</si>
  <si>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</si>
  <si>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</si>
  <si>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</si>
  <si>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</si>
  <si>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</si>
  <si>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</si>
  <si>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</si>
  <si>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</si>
  <si>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</si>
  <si>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</si>
  <si>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</si>
  <si>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</si>
  <si>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</si>
  <si>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</si>
  <si>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</si>
  <si>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</si>
  <si>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</si>
  <si>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</si>
  <si>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</si>
  <si>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</si>
  <si>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</si>
  <si>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</si>
  <si>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</si>
  <si>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</si>
  <si>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</si>
  <si>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</si>
  <si>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</si>
  <si>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</si>
  <si>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</si>
  <si>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</si>
  <si>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</si>
  <si>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</si>
  <si>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</si>
  <si>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</si>
  <si>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</si>
  <si>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</si>
  <si>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</si>
  <si>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</si>
  <si>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</si>
  <si>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</si>
  <si>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</si>
  <si>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</si>
  <si>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</si>
  <si>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</si>
  <si>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</si>
  <si>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</si>
  <si>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</si>
  <si>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</si>
  <si>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</si>
  <si>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</si>
  <si>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</si>
  <si>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</si>
  <si>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</si>
  <si>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</si>
  <si>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</si>
  <si>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</si>
  <si>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</si>
  <si>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</si>
  <si>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</si>
  <si>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</si>
  <si>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</si>
  <si>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</si>
  <si>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</si>
  <si>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</si>
  <si>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</si>
  <si>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</si>
  <si>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</si>
  <si>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</si>
  <si>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</si>
  <si>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</si>
  <si>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</si>
  <si>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</si>
  <si>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</si>
  <si>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</si>
  <si>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</si>
  <si>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</si>
  <si>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</si>
  <si>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</si>
  <si>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</si>
  <si>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</si>
  <si>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</si>
  <si>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</si>
  <si>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</si>
  <si>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</si>
  <si>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</si>
  <si>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</si>
  <si>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</si>
  <si>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</si>
  <si>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</si>
  <si>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</si>
  <si>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</si>
  <si>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</si>
  <si>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</si>
  <si>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</si>
  <si>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</si>
  <si>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</si>
  <si>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</si>
  <si>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</si>
  <si>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</si>
  <si>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</si>
  <si>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</si>
  <si>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</si>
  <si>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</si>
  <si>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</si>
  <si>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</si>
  <si>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</si>
  <si>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</si>
  <si>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</si>
  <si>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</si>
  <si>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</si>
  <si>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</si>
  <si>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</si>
  <si>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</si>
  <si>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</si>
  <si>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</si>
  <si>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</si>
  <si>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</si>
  <si>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</si>
  <si>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</si>
  <si>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</si>
  <si>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</si>
  <si>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</si>
  <si>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</si>
  <si>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</si>
  <si>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</si>
  <si>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</si>
  <si>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</si>
  <si>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</si>
  <si>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</si>
  <si>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</si>
  <si>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</si>
  <si>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</si>
  <si>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</si>
  <si>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</si>
  <si>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</si>
  <si>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</si>
  <si>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</si>
  <si>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</si>
  <si>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</si>
  <si>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</si>
  <si>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</si>
  <si>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</si>
  <si>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</si>
  <si>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</si>
  <si>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</si>
  <si>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</si>
  <si>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</si>
  <si>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</si>
  <si>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</si>
  <si>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</si>
  <si>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</si>
  <si>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</si>
  <si>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</si>
  <si>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</si>
  <si>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</si>
  <si>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</si>
  <si>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</si>
  <si>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</si>
  <si>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</si>
  <si>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</si>
  <si>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</si>
  <si>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</si>
  <si>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</si>
  <si>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</si>
  <si>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</si>
  <si>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</si>
  <si>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</si>
  <si>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</si>
  <si>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</si>
  <si>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</si>
  <si>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</si>
  <si>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</si>
  <si>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</si>
  <si>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</si>
  <si>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</si>
  <si>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</si>
  <si>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</si>
  <si>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</si>
  <si>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</si>
  <si>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</si>
  <si>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</si>
  <si>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</si>
  <si>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</si>
  <si>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</si>
  <si>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</si>
  <si>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</si>
  <si>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</si>
  <si>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</si>
  <si>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</si>
  <si>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</si>
  <si>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</si>
  <si>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</si>
  <si>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</si>
  <si>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</si>
  <si>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</si>
  <si>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</si>
  <si>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</si>
  <si>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</si>
  <si>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</si>
  <si>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</si>
  <si>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</si>
  <si>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</si>
  <si>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</si>
  <si>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</si>
  <si>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</si>
  <si>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</si>
  <si>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</si>
  <si>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</si>
  <si>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</si>
  <si>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</si>
  <si>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</si>
  <si>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</si>
  <si>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</si>
  <si>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</si>
  <si>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</si>
  <si>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</si>
  <si>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</si>
  <si>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</si>
  <si>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</si>
  <si>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</si>
  <si>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</si>
  <si>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</si>
  <si>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</si>
  <si>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</si>
  <si>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</si>
  <si>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</si>
  <si>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</si>
  <si>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</si>
  <si>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</si>
  <si>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</si>
  <si>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</si>
  <si>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</si>
  <si>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</si>
  <si>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</si>
  <si>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</si>
  <si>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</si>
  <si>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</si>
  <si>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</si>
  <si>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</si>
  <si>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</si>
  <si>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</si>
  <si>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</si>
  <si>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</si>
  <si>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</si>
  <si>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</si>
  <si>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</si>
  <si>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</si>
  <si>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</si>
  <si>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</si>
  <si>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</si>
  <si>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</si>
  <si>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</si>
  <si>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</si>
  <si>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</si>
  <si>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</si>
  <si>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</si>
  <si>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</si>
  <si>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</si>
  <si>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</si>
  <si>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</si>
  <si>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</si>
  <si>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</si>
  <si>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</si>
  <si>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</si>
  <si>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</si>
  <si>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</si>
  <si>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</si>
  <si>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</si>
  <si>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</si>
  <si>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</si>
  <si>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</si>
  <si>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</si>
  <si>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</si>
  <si>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</si>
  <si>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</si>
  <si>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</si>
  <si>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</si>
  <si>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</si>
  <si>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</si>
  <si>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</si>
  <si>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</si>
  <si>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</si>
  <si>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</si>
  <si>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</si>
  <si>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</si>
  <si>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</si>
  <si>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</si>
  <si>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</si>
  <si>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</si>
  <si>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</si>
  <si>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</si>
  <si>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</si>
  <si>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</si>
  <si>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</si>
  <si>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</si>
  <si>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</si>
  <si>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</si>
  <si>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</si>
  <si>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</si>
  <si>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</si>
  <si>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</si>
  <si>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</si>
  <si>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</si>
  <si>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</si>
  <si>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</si>
  <si>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</si>
  <si>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</si>
  <si>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</si>
  <si>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</si>
  <si>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</si>
  <si>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</si>
  <si>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</si>
  <si>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</si>
  <si>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</si>
  <si>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</si>
  <si>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</si>
  <si>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</si>
  <si>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</si>
  <si>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</si>
  <si>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</si>
  <si>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</si>
  <si>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</si>
  <si>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</si>
  <si>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</si>
  <si>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</si>
  <si>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</si>
  <si>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</si>
  <si>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</si>
  <si>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</si>
  <si>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</si>
  <si>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</si>
  <si>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</si>
  <si>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</si>
  <si>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</si>
  <si>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</si>
  <si>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</si>
  <si>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</si>
  <si>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</si>
  <si>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</si>
  <si>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</si>
  <si>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</si>
  <si>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</si>
  <si>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</si>
  <si>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</si>
  <si>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</si>
  <si>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</si>
  <si>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</si>
  <si>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</si>
  <si>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</si>
  <si>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</si>
  <si>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</si>
  <si>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</si>
  <si>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</si>
  <si>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</si>
  <si>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</si>
  <si>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</si>
  <si>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</si>
  <si>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</si>
  <si>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</si>
  <si>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</si>
  <si>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</si>
  <si>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</si>
  <si>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</si>
  <si>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</si>
  <si>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</si>
  <si>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</si>
  <si>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</si>
  <si>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</si>
  <si>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</si>
  <si>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</si>
  <si>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</si>
  <si>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</si>
  <si>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</si>
  <si>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</si>
  <si>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</si>
  <si>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</si>
  <si>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</si>
  <si>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</si>
  <si>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</si>
  <si>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</si>
  <si>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</si>
  <si>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</si>
  <si>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</si>
  <si>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</si>
  <si>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</si>
  <si>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</si>
  <si>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</si>
  <si>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</si>
  <si>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</si>
  <si>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</si>
  <si>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</si>
  <si>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</si>
  <si>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</si>
  <si>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</si>
  <si>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</si>
  <si>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</si>
  <si>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</si>
  <si>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</si>
  <si>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</si>
  <si>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</si>
  <si>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</si>
  <si>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</si>
  <si>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</si>
  <si>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</si>
  <si>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</si>
  <si>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</si>
  <si>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</si>
  <si>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</si>
  <si>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</si>
  <si>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</si>
  <si>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</si>
  <si>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</si>
  <si>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</si>
  <si>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</si>
  <si>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</si>
  <si>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</si>
  <si>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</si>
  <si>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</si>
  <si>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</si>
  <si>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</si>
  <si>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</si>
  <si>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</si>
  <si>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</si>
  <si>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</si>
  <si>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</si>
  <si>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</si>
  <si>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</si>
  <si>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</si>
  <si>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</si>
  <si>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</si>
  <si>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</si>
  <si>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</si>
  <si>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</si>
  <si>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</si>
  <si>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</si>
  <si>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</si>
  <si>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</si>
  <si>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</si>
  <si>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</si>
  <si>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</si>
  <si>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</si>
  <si>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</si>
  <si>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</si>
  <si>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</si>
  <si>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</si>
  <si>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</si>
  <si>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</si>
  <si>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</si>
  <si>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</si>
  <si>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</si>
  <si>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</si>
  <si>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</si>
  <si>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</si>
  <si>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</si>
  <si>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</si>
  <si>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</si>
  <si>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</si>
  <si>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</si>
  <si>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</si>
  <si>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</si>
  <si>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</si>
  <si>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</si>
  <si>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</si>
  <si>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</si>
  <si>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</si>
  <si>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</si>
  <si>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</si>
  <si>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</si>
  <si>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</si>
  <si>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</si>
  <si>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</si>
  <si>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</si>
  <si>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</si>
  <si>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</si>
  <si>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</si>
  <si>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</si>
  <si>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</si>
  <si>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</si>
  <si>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</si>
  <si>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</si>
  <si>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</si>
  <si>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</si>
  <si>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</si>
  <si>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</si>
  <si>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</si>
  <si>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</si>
  <si>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</si>
  <si>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</si>
  <si>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</si>
  <si>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</si>
  <si>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</si>
  <si>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</si>
  <si>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</si>
  <si>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</si>
  <si>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</si>
  <si>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</si>
  <si>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</si>
  <si>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</si>
  <si>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</si>
  <si>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</si>
  <si>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</si>
  <si>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</si>
  <si>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</si>
  <si>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</si>
  <si>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</si>
  <si>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</si>
  <si>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</si>
  <si>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</si>
  <si>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</si>
  <si>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</si>
  <si>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</si>
  <si>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</si>
  <si>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</si>
  <si>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</si>
  <si>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</si>
  <si>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</si>
  <si>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</si>
  <si>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</si>
  <si>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</si>
  <si>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</si>
  <si>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</si>
  <si>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</si>
  <si>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</si>
  <si>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</si>
  <si>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</si>
  <si>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</si>
  <si>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</si>
  <si>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</si>
  <si>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</si>
  <si>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</si>
  <si>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</si>
  <si>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</si>
  <si>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</si>
  <si>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</si>
  <si>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</si>
  <si>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</si>
  <si>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</si>
  <si>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</si>
  <si>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</si>
  <si>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</si>
  <si>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</si>
  <si>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</si>
  <si>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</si>
  <si>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</si>
  <si>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</si>
  <si>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</si>
  <si>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</si>
  <si>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</si>
  <si>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</si>
  <si>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</si>
  <si>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</si>
  <si>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</si>
  <si>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</si>
  <si>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</si>
  <si>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</si>
  <si>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</si>
  <si>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</si>
  <si>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</si>
  <si>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</si>
  <si>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</si>
  <si>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</si>
  <si>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</si>
  <si>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</si>
  <si>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</si>
  <si>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</si>
  <si>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</si>
  <si>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</si>
  <si>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</si>
  <si>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</si>
  <si>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</si>
  <si>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</si>
  <si>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</si>
  <si>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</si>
  <si>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</si>
  <si>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</si>
  <si>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</si>
  <si>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</si>
  <si>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</si>
  <si>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</si>
  <si>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</si>
  <si>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</si>
  <si>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</si>
  <si>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</si>
  <si>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</si>
  <si>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</si>
  <si>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</si>
  <si>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</si>
  <si>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</si>
  <si>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</si>
  <si>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</si>
  <si>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</si>
  <si>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</si>
  <si>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</si>
  <si>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</si>
  <si>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</si>
  <si>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</si>
  <si>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</si>
  <si>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</si>
  <si>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</si>
  <si>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</si>
  <si>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</si>
  <si>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</si>
  <si>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</si>
  <si>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</si>
  <si>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</si>
  <si>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</si>
  <si>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</si>
  <si>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</si>
  <si>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</si>
  <si>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</si>
  <si>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</si>
  <si>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</si>
  <si>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</si>
  <si>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</si>
  <si>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</si>
  <si>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</si>
  <si>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</si>
  <si>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</si>
  <si>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</si>
  <si>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</si>
  <si>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</si>
  <si>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</si>
  <si>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</si>
  <si>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</si>
  <si>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</si>
  <si>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</si>
  <si>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</si>
  <si>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</si>
  <si>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</si>
  <si>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</si>
  <si>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</si>
  <si>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</si>
  <si>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</si>
  <si>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</si>
  <si>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</si>
  <si>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</si>
  <si>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</si>
  <si>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</si>
  <si>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</si>
  <si>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</si>
  <si>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</si>
  <si>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</si>
  <si>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</si>
  <si>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</si>
  <si>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</si>
  <si>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</si>
  <si>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</si>
  <si>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</si>
  <si>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</si>
  <si>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</si>
  <si>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</si>
  <si>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</si>
  <si>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</si>
  <si>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</si>
  <si>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</si>
  <si>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</si>
  <si>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</si>
  <si>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</si>
  <si>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</si>
  <si>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</si>
  <si>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</si>
  <si>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</si>
  <si>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</si>
  <si>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</si>
  <si>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</si>
  <si>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</si>
  <si>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</si>
  <si>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</si>
  <si>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</si>
  <si>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</si>
  <si>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</si>
  <si>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</si>
  <si>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</si>
  <si>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</si>
  <si>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</si>
  <si>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</si>
  <si>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</si>
  <si>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</si>
  <si>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</si>
  <si>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</si>
  <si>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</si>
  <si>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</si>
  <si>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</si>
  <si>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</si>
  <si>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</si>
  <si>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</si>
  <si>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</si>
  <si>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</si>
  <si>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</si>
  <si>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</si>
  <si>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</si>
  <si>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</si>
  <si>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</si>
  <si>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</si>
  <si>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</si>
  <si>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</si>
  <si>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</si>
  <si>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</si>
  <si>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</si>
  <si>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</si>
  <si>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</si>
  <si>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</si>
  <si>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</si>
  <si>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</si>
  <si>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</si>
  <si>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</si>
  <si>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</si>
  <si>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</si>
  <si>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</si>
  <si>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</si>
  <si>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</si>
  <si>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</si>
  <si>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</si>
  <si>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</si>
  <si>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</si>
  <si>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</si>
  <si>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</si>
  <si>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</si>
  <si>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</si>
  <si>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</si>
  <si>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</si>
  <si>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</si>
  <si>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</si>
  <si>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</si>
  <si>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</si>
  <si>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</si>
  <si>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</si>
  <si>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</si>
  <si>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</si>
  <si>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</si>
  <si>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</si>
  <si>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</si>
  <si>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</si>
  <si>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</si>
  <si>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</si>
  <si>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</si>
  <si>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</si>
  <si>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</si>
  <si>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</si>
  <si>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</si>
  <si>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</si>
  <si>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</si>
  <si>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</si>
  <si>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</si>
  <si>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</si>
  <si>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</si>
  <si>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</si>
  <si>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</si>
  <si>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</si>
  <si>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</si>
  <si>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</si>
  <si>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</si>
  <si>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</si>
  <si>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</si>
  <si>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</si>
  <si>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</si>
  <si>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</si>
  <si>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</si>
  <si>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</si>
  <si>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</si>
  <si>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</si>
  <si>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</si>
  <si>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</si>
  <si>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</si>
  <si>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</si>
  <si>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</si>
  <si>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</si>
  <si>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</si>
  <si>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</si>
  <si>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</si>
  <si>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</si>
  <si>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</si>
  <si>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</si>
  <si>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</si>
  <si>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</si>
  <si>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</si>
  <si>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</si>
  <si>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</si>
  <si>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</si>
  <si>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</si>
  <si>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</si>
  <si>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</si>
  <si>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</si>
  <si>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</si>
  <si>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</si>
  <si>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</si>
  <si>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</si>
  <si>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</si>
  <si>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</si>
  <si>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</si>
  <si>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</si>
  <si>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</si>
  <si>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</si>
  <si>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</si>
  <si>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</si>
  <si>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</si>
  <si>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</si>
  <si>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</si>
  <si>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</si>
  <si>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</si>
  <si>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</si>
  <si>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</si>
  <si>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</si>
  <si>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</si>
  <si>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</si>
  <si>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</si>
  <si>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</si>
  <si>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</si>
  <si>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</si>
  <si>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</si>
  <si>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</si>
  <si>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</si>
  <si>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</si>
  <si>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</si>
  <si>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</si>
  <si>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</si>
  <si>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</si>
  <si>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</si>
  <si>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</si>
  <si>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</si>
  <si>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</si>
  <si>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</si>
  <si>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</si>
  <si>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</si>
  <si>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</si>
  <si>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</si>
  <si>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</si>
  <si>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</si>
  <si>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</si>
  <si>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</si>
  <si>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</si>
  <si>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</si>
  <si>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</si>
  <si>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</si>
  <si>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</si>
  <si>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</si>
  <si>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</si>
  <si>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</si>
  <si>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</si>
  <si>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</si>
  <si>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</si>
  <si>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</si>
  <si>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</si>
  <si>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</si>
  <si>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</si>
  <si>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</si>
  <si>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</si>
  <si>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</si>
  <si>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</si>
  <si>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</si>
  <si>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</si>
  <si>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</si>
  <si>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</si>
  <si>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</si>
  <si>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</si>
  <si>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</si>
  <si>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</si>
  <si>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</si>
  <si>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</si>
  <si>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</si>
  <si>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</si>
  <si>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</si>
  <si>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</si>
  <si>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</si>
  <si>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</si>
  <si>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</si>
  <si>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</si>
  <si>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</si>
  <si>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</si>
  <si>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</si>
  <si>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</si>
  <si>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</si>
  <si>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</si>
  <si>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</si>
  <si>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</si>
  <si>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</si>
  <si>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</si>
  <si>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</si>
  <si>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</si>
  <si>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</si>
  <si>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</si>
  <si>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</si>
  <si>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</si>
  <si>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</si>
  <si>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</si>
  <si>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</si>
  <si>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</si>
  <si>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</si>
  <si>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</si>
  <si>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</si>
  <si>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</si>
  <si>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</si>
  <si>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</si>
  <si>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</si>
  <si>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</si>
  <si>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</si>
  <si>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</si>
  <si>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</si>
  <si>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</si>
  <si>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</si>
  <si>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</si>
  <si>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</si>
  <si>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</si>
  <si>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</si>
  <si>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</si>
  <si>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</si>
  <si>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</si>
  <si>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</si>
  <si>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</si>
  <si>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</si>
  <si>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</si>
  <si>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</si>
  <si>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</si>
  <si>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</si>
  <si>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</si>
  <si>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</si>
  <si>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</si>
  <si>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</si>
  <si>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</si>
  <si>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</si>
  <si>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</si>
  <si>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</si>
  <si>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</si>
  <si>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</si>
  <si>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</si>
  <si>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</si>
  <si>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</si>
  <si>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</si>
  <si>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</si>
  <si>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</si>
  <si>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</si>
  <si>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</si>
  <si>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</si>
  <si>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</si>
  <si>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</si>
  <si>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</si>
  <si>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</si>
  <si>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</si>
  <si>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</si>
  <si>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</si>
  <si>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</si>
  <si>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</si>
  <si>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</si>
  <si>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</si>
  <si>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</si>
  <si>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</si>
  <si>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</si>
  <si>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</si>
  <si>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</si>
  <si>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</si>
  <si>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</si>
  <si>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</si>
  <si>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</si>
  <si>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</si>
  <si>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</si>
  <si>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</si>
  <si>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</si>
  <si>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</si>
  <si>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</si>
  <si>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</si>
  <si>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</si>
  <si>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</si>
  <si>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</si>
  <si>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</si>
  <si>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</si>
  <si>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</si>
  <si>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</si>
  <si>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</si>
  <si>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</si>
  <si>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</si>
  <si>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</si>
  <si>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</si>
  <si>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</si>
  <si>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</si>
  <si>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</si>
  <si>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</si>
  <si>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</si>
  <si>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</si>
  <si>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</si>
  <si>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</si>
  <si>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</si>
  <si>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</si>
  <si>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</si>
  <si>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</si>
  <si>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</si>
  <si>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</si>
  <si>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</si>
  <si>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</si>
  <si>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</si>
  <si>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</si>
  <si>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</si>
  <si>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</si>
  <si>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</si>
  <si>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</si>
  <si>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</si>
  <si>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</si>
  <si>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</si>
  <si>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</si>
  <si>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</si>
  <si>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</si>
  <si>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</si>
  <si>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</si>
  <si>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</si>
  <si>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</si>
  <si>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</si>
  <si>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</si>
  <si>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</si>
  <si>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</si>
  <si>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</si>
  <si>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</si>
  <si>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</si>
  <si>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</si>
  <si>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</si>
  <si>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</si>
  <si>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</si>
  <si>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</si>
  <si>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</si>
  <si>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</si>
  <si>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</si>
  <si>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</si>
  <si>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</si>
  <si>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</si>
  <si>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</si>
  <si>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</si>
  <si>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</si>
  <si>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</si>
  <si>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</si>
  <si>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</si>
  <si>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</si>
  <si>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</si>
  <si>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</si>
  <si>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</si>
  <si>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</si>
  <si>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</si>
  <si>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</si>
  <si>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</si>
  <si>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</si>
  <si>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</si>
  <si>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</si>
  <si>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</si>
  <si>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</si>
  <si>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</si>
  <si>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</si>
  <si>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</si>
  <si>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</si>
  <si>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</si>
  <si>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</si>
  <si>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</si>
  <si>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</si>
  <si>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</si>
  <si>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</si>
  <si>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</si>
  <si>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</si>
  <si>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</si>
  <si>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</si>
  <si>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</si>
  <si>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</si>
  <si>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</si>
  <si>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</si>
  <si>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</si>
  <si>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</si>
  <si>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</si>
  <si>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</si>
  <si>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</si>
  <si>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</si>
  <si>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</si>
  <si>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</si>
  <si>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</si>
  <si>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</si>
  <si>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</si>
  <si>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</si>
  <si>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</si>
  <si>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</si>
  <si>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</si>
  <si>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</si>
  <si>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</si>
  <si>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</si>
  <si>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</si>
  <si>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</si>
  <si>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</si>
  <si>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</si>
  <si>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</si>
  <si>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</si>
  <si>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</si>
  <si>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</si>
  <si>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</si>
  <si>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</si>
  <si>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</si>
  <si>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</si>
  <si>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</si>
  <si>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</si>
  <si>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</si>
  <si>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</si>
  <si>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</si>
  <si>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</si>
  <si>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</si>
  <si>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</si>
  <si>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</si>
  <si>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</si>
  <si>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</si>
  <si>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</si>
  <si>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</si>
  <si>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</si>
  <si>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</si>
  <si>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</si>
  <si>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</si>
  <si>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</si>
  <si>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</si>
  <si>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</si>
  <si>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</si>
  <si>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</si>
  <si>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</si>
  <si>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</si>
  <si>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</si>
  <si>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</si>
  <si>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</si>
  <si>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</si>
  <si>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</si>
  <si>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</si>
  <si>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</si>
  <si>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</si>
  <si>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</si>
  <si>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</si>
  <si>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</si>
  <si>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</si>
  <si>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</si>
  <si>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</si>
  <si>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</si>
  <si>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</si>
  <si>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</si>
  <si>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</si>
  <si>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</si>
  <si>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</si>
  <si>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</si>
  <si>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</si>
  <si>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</si>
  <si>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</si>
  <si>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</si>
  <si>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</si>
  <si>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</si>
  <si>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</si>
  <si>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</si>
  <si>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</si>
  <si>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</si>
  <si>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</si>
  <si>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</si>
  <si>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</si>
  <si>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</si>
  <si>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</si>
  <si>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</si>
  <si>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</si>
  <si>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</si>
  <si>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</si>
  <si>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</si>
  <si>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</si>
  <si>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</si>
  <si>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</si>
  <si>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</si>
  <si>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</si>
  <si>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</si>
  <si>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</si>
  <si>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</si>
  <si>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</si>
  <si>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</si>
  <si>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</si>
  <si>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</si>
  <si>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</si>
  <si>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</si>
  <si>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</si>
  <si>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</si>
  <si>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</si>
  <si>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</si>
  <si>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</si>
  <si>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</si>
  <si>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</si>
  <si>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</si>
  <si>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</si>
  <si>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</si>
  <si>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</si>
  <si>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</si>
  <si>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</si>
  <si>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</si>
  <si>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</si>
  <si>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</si>
  <si>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</si>
  <si>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</si>
  <si>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</si>
  <si>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</si>
  <si>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</si>
  <si>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</si>
  <si>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</si>
  <si>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</si>
  <si>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</si>
  <si>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</si>
  <si>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</si>
  <si>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</si>
  <si>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</si>
  <si>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</si>
  <si>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</si>
  <si>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</si>
  <si>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</si>
  <si>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</si>
  <si>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</si>
  <si>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</si>
  <si>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</si>
  <si>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</si>
  <si>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</si>
  <si>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</si>
  <si>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</si>
  <si>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</si>
  <si>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</si>
  <si>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</si>
  <si>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</si>
  <si>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</si>
  <si>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</si>
  <si>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</si>
  <si>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</si>
  <si>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</si>
  <si>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</si>
  <si>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</si>
  <si>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</si>
  <si>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</si>
  <si>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</si>
  <si>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</si>
  <si>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</si>
  <si>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</si>
  <si>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</si>
  <si>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</si>
  <si>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</si>
  <si>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</si>
  <si>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</si>
  <si>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</si>
  <si>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</si>
  <si>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</si>
  <si>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</si>
  <si>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</si>
  <si>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</si>
  <si>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</si>
  <si>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</si>
  <si>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</si>
  <si>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</si>
  <si>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</si>
  <si>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</si>
  <si>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</si>
  <si>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</si>
  <si>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</si>
  <si>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</si>
  <si>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</si>
  <si>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</si>
  <si>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</si>
  <si>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</si>
  <si>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</si>
  <si>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</si>
  <si>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</si>
  <si>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</si>
  <si>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</si>
  <si>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</si>
  <si>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</si>
  <si>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</si>
  <si>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</si>
  <si>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</si>
  <si>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</si>
  <si>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</si>
  <si>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</si>
  <si>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</si>
  <si>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</si>
  <si>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</si>
  <si>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</si>
  <si>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</si>
  <si>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</si>
  <si>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</si>
  <si>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</si>
  <si>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</si>
  <si>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</si>
  <si>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</si>
  <si>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</si>
  <si>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</si>
  <si>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</si>
  <si>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</si>
  <si>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</si>
  <si>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</si>
  <si>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</si>
  <si>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</si>
  <si>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</si>
  <si>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</si>
  <si>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</si>
  <si>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</si>
  <si>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</si>
  <si>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</si>
  <si>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</si>
  <si>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</si>
  <si>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</si>
  <si>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</si>
  <si>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</si>
  <si>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</si>
  <si>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</si>
  <si>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</si>
  <si>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</si>
  <si>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</si>
  <si>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</si>
  <si>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</si>
  <si>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</si>
  <si>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</si>
  <si>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</si>
  <si>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</si>
  <si>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</si>
  <si>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</si>
  <si>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</si>
  <si>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</si>
  <si>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</si>
  <si>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</si>
  <si>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</si>
  <si>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</si>
  <si>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</si>
  <si>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</si>
  <si>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</si>
  <si>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</si>
  <si>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</si>
  <si>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</si>
  <si>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</si>
  <si>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</si>
  <si>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</si>
  <si>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</si>
  <si>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</si>
  <si>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</si>
  <si>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</si>
  <si>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</si>
  <si>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</si>
  <si>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</si>
  <si>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</si>
  <si>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</si>
  <si>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</si>
  <si>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</si>
  <si>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</si>
  <si>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</si>
  <si>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</si>
  <si>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</si>
  <si>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</si>
  <si>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</si>
  <si>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</si>
  <si>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</si>
  <si>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</si>
  <si>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</si>
  <si>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</si>
  <si>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</si>
  <si>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</si>
  <si>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</si>
  <si>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</si>
  <si>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</si>
  <si>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</si>
  <si>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</si>
  <si>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</si>
  <si>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</si>
  <si>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</si>
  <si>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</si>
  <si>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</si>
  <si>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</si>
  <si>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</si>
  <si>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</si>
  <si>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</si>
  <si>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</si>
  <si>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</si>
  <si>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</si>
  <si>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</si>
  <si>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</si>
  <si>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</si>
  <si>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</si>
  <si>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</si>
  <si>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</si>
  <si>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</si>
  <si>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</si>
  <si>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</si>
  <si>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</si>
  <si>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</si>
  <si>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</si>
  <si>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</si>
  <si>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</si>
  <si>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</si>
  <si>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</si>
  <si>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</si>
  <si>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</si>
  <si>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</si>
  <si>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</si>
  <si>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</si>
  <si>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</si>
  <si>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</si>
  <si>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</si>
  <si>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</si>
  <si>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</si>
  <si>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</si>
  <si>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</si>
  <si>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</si>
  <si>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</si>
  <si>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</si>
  <si>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</si>
  <si>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</si>
  <si>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</si>
  <si>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</si>
  <si>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</si>
  <si>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</si>
  <si>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</si>
  <si>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</si>
  <si>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</si>
  <si>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</si>
  <si>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</si>
  <si>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</si>
  <si>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</si>
  <si>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</si>
  <si>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</si>
  <si>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</si>
  <si>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</si>
  <si>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</si>
  <si>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</si>
  <si>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</si>
  <si>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</si>
  <si>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</si>
  <si>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</si>
  <si>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</si>
  <si>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</si>
  <si>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</si>
  <si>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</si>
  <si>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</si>
  <si>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</si>
  <si>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</si>
  <si>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</si>
  <si>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</si>
  <si>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</si>
  <si>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</si>
  <si>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</si>
  <si>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</si>
  <si>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</si>
  <si>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</si>
  <si>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</si>
  <si>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</si>
  <si>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</si>
  <si>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</si>
  <si>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</si>
  <si>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</si>
  <si>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</si>
  <si>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</si>
  <si>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</si>
  <si>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</si>
  <si>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</si>
  <si>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</si>
  <si>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</si>
  <si>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</si>
  <si>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</si>
  <si>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</si>
  <si>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</si>
  <si>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</si>
  <si>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</si>
  <si>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</si>
  <si>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</si>
  <si>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</si>
  <si>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</si>
  <si>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</si>
  <si>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</si>
  <si>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</si>
  <si>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</si>
  <si>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</si>
  <si>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</si>
  <si>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</si>
  <si>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</si>
  <si>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</si>
  <si>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</si>
  <si>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</si>
  <si>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</si>
  <si>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</si>
  <si>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</si>
  <si>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</si>
  <si>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</si>
  <si>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</si>
  <si>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</si>
  <si>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</si>
  <si>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</si>
  <si>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</si>
  <si>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</si>
  <si>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</si>
  <si>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</si>
  <si>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</si>
  <si>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</si>
  <si>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</si>
  <si>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</si>
  <si>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</si>
  <si>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</si>
  <si>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</si>
  <si>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</si>
  <si>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</si>
  <si>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</si>
  <si>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</si>
  <si>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</si>
  <si>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</si>
  <si>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</si>
  <si>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</si>
  <si>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</si>
  <si>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</si>
  <si>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</si>
  <si>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</si>
  <si>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</si>
  <si>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</si>
  <si>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</si>
  <si>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</si>
  <si>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</si>
  <si>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</si>
  <si>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</si>
  <si>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</si>
  <si>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</si>
  <si>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</si>
  <si>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</si>
  <si>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</si>
  <si>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</si>
  <si>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</si>
  <si>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</si>
  <si>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</si>
  <si>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</si>
  <si>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</si>
  <si>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</si>
  <si>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</si>
  <si>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</si>
  <si>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</si>
  <si>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</si>
  <si>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</si>
  <si>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</si>
  <si>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</si>
  <si>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</si>
  <si>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</si>
  <si>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</si>
  <si>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</si>
  <si>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</si>
  <si>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</si>
  <si>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</si>
  <si>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</si>
  <si>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</si>
  <si>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</si>
  <si>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</si>
  <si>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</si>
  <si>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</si>
  <si>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</si>
  <si>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</si>
  <si>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</si>
  <si>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</si>
  <si>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</si>
  <si>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</si>
  <si>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</si>
  <si>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</si>
  <si>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</si>
  <si>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</si>
  <si>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</si>
  <si>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</si>
  <si>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</si>
  <si>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</si>
  <si>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</si>
  <si>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</si>
  <si>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</si>
  <si>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</si>
  <si>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</si>
  <si>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</si>
  <si>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</si>
  <si>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</si>
  <si>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</si>
  <si>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</si>
  <si>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</si>
  <si>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</si>
  <si>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</si>
  <si>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</si>
  <si>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</si>
  <si>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</si>
  <si>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</si>
  <si>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</si>
  <si>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</si>
  <si>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</si>
  <si>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</si>
  <si>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</si>
  <si>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</si>
  <si>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</si>
  <si>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</si>
  <si>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</si>
  <si>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</si>
  <si>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</si>
  <si>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</si>
  <si>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</si>
  <si>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</si>
  <si>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</si>
  <si>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</si>
  <si>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</si>
  <si>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</si>
  <si>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</si>
  <si>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</si>
  <si>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</si>
  <si>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</si>
  <si>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</si>
  <si>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</si>
  <si>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</si>
  <si>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</si>
  <si>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</si>
  <si>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</si>
  <si>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</si>
  <si>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</si>
  <si>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</si>
  <si>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</si>
  <si>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</si>
  <si>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</si>
  <si>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</si>
  <si>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</si>
  <si>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</si>
  <si>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</si>
  <si>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</si>
  <si>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</si>
  <si>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</si>
  <si>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</si>
  <si>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</si>
  <si>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</si>
  <si>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</si>
  <si>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</si>
  <si>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</si>
  <si>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</si>
  <si>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</si>
  <si>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</si>
  <si>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</si>
  <si>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</si>
  <si>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</si>
  <si>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</si>
  <si>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</si>
  <si>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</si>
  <si>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</si>
  <si>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</si>
  <si>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</si>
  <si>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</si>
  <si>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</si>
  <si>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</si>
  <si>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</si>
  <si>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</si>
  <si>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</si>
  <si>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</si>
  <si>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</si>
  <si>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</si>
  <si>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</si>
  <si>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</si>
  <si>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</si>
  <si>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</si>
  <si>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</si>
  <si>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</si>
  <si>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</si>
  <si>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</si>
  <si>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</si>
  <si>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</si>
  <si>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</si>
  <si>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</si>
  <si>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</si>
  <si>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</si>
  <si>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</si>
  <si>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</si>
  <si>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</si>
  <si>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</si>
  <si>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</si>
  <si>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</si>
  <si>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</si>
  <si>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</si>
  <si>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</si>
  <si>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</si>
  <si>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</si>
  <si>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</si>
  <si>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</si>
  <si>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</si>
  <si>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</si>
  <si>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</si>
  <si>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</si>
  <si>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</si>
  <si>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</si>
  <si>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</si>
  <si>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</si>
  <si>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</si>
  <si>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</si>
  <si>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</si>
  <si>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</si>
  <si>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</si>
  <si>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</si>
  <si>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</si>
  <si>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</si>
  <si>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</si>
  <si>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</si>
  <si>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</si>
  <si>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</si>
  <si>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</si>
  <si>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</si>
  <si>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</si>
  <si>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</si>
  <si>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</si>
  <si>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</si>
  <si>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</si>
  <si>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</si>
  <si>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</si>
  <si>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</si>
  <si>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</si>
  <si>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</si>
  <si>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</si>
  <si>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</si>
  <si>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</si>
  <si>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</si>
  <si>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</si>
  <si>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</si>
  <si>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</si>
  <si>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</si>
  <si>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</si>
  <si>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</si>
  <si>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</si>
  <si>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</si>
  <si>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</si>
  <si>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</si>
  <si>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</si>
  <si>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</si>
  <si>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</si>
  <si>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</si>
  <si>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</si>
  <si>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</si>
  <si>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</si>
  <si>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</si>
  <si>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</si>
  <si>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</si>
  <si>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</si>
  <si>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</si>
  <si>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</si>
  <si>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</si>
  <si>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</si>
  <si>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</si>
  <si>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</si>
  <si>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</si>
  <si>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</si>
  <si>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</si>
  <si>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</si>
  <si>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</si>
  <si>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</si>
  <si>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</si>
  <si>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</si>
  <si>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</si>
  <si>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</si>
  <si>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</si>
  <si>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</si>
  <si>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</si>
  <si>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</si>
  <si>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</si>
  <si>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</si>
  <si>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</si>
  <si>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</si>
  <si>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</si>
  <si>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</si>
  <si>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</si>
  <si>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</si>
  <si>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</si>
  <si>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</si>
  <si>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</si>
  <si>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</si>
  <si>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</si>
  <si>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</si>
  <si>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</si>
  <si>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</si>
  <si>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</si>
  <si>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</si>
  <si>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</si>
  <si>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</si>
  <si>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</si>
  <si>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</si>
  <si>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</si>
  <si>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</si>
  <si>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</si>
  <si>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</si>
  <si>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</si>
  <si>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</si>
  <si>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</si>
  <si>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</si>
  <si>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</si>
  <si>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</si>
  <si>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</si>
  <si>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</si>
  <si>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</si>
  <si>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</si>
  <si>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</si>
  <si>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</si>
  <si>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</si>
  <si>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</si>
  <si>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</si>
  <si>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</si>
  <si>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</si>
  <si>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</si>
  <si>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</si>
  <si>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</si>
  <si>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</si>
  <si>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</si>
  <si>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</si>
  <si>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</si>
  <si>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</si>
  <si>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</si>
  <si>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</si>
  <si>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</si>
  <si>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</si>
  <si>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</si>
  <si>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</si>
  <si>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</si>
  <si>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</si>
  <si>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</si>
  <si>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</si>
  <si>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</si>
  <si>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</si>
  <si>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</si>
  <si>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</si>
  <si>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</si>
  <si>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</si>
  <si>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</si>
  <si>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</si>
  <si>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</si>
  <si>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</si>
  <si>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</si>
  <si>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</si>
  <si>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</si>
  <si>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</si>
  <si>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</si>
  <si>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</si>
  <si>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</si>
  <si>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</si>
  <si>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</si>
  <si>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</si>
  <si>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</si>
  <si>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</si>
  <si>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</si>
  <si>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</si>
  <si>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</si>
  <si>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</si>
  <si>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</si>
  <si>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</si>
  <si>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</si>
  <si>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</si>
  <si>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</si>
  <si>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</si>
  <si>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</si>
  <si>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</si>
  <si>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</si>
  <si>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</si>
  <si>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</si>
  <si>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</si>
  <si>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</si>
  <si>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</si>
  <si>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</si>
  <si>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</si>
  <si>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</si>
  <si>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</si>
  <si>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</si>
  <si>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</si>
  <si>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</si>
  <si>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</si>
  <si>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</si>
  <si>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</si>
  <si>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</si>
  <si>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</si>
  <si>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</si>
  <si>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</si>
  <si>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</si>
  <si>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</si>
  <si>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</si>
  <si>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</si>
  <si>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</si>
  <si>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</si>
  <si>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</si>
  <si>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</si>
  <si>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</si>
  <si>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</si>
  <si>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</si>
  <si>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</si>
  <si>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</si>
  <si>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</si>
  <si>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</si>
  <si>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</si>
  <si>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</si>
  <si>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</si>
  <si>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</si>
  <si>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</si>
  <si>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</si>
  <si>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</si>
  <si>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</si>
  <si>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</si>
  <si>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</si>
  <si>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</si>
  <si>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</si>
  <si>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</si>
  <si>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</si>
  <si>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</si>
  <si>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</si>
  <si>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</si>
  <si>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</si>
  <si>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</si>
  <si>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</si>
  <si>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</si>
  <si>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</si>
  <si>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</si>
  <si>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</si>
  <si>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</si>
  <si>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</si>
  <si>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</si>
  <si>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</si>
  <si>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</si>
  <si>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</si>
  <si>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</si>
  <si>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</si>
  <si>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</si>
  <si>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</si>
  <si>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</si>
  <si>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</si>
  <si>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</si>
  <si>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</si>
  <si>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</si>
  <si>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</si>
  <si>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</si>
  <si>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</si>
  <si>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</si>
  <si>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</si>
  <si>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</si>
  <si>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</si>
  <si>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</si>
  <si>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</si>
  <si>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</si>
  <si>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</si>
  <si>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</si>
  <si>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</si>
  <si>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</si>
  <si>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</si>
  <si>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</si>
  <si>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</si>
  <si>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</si>
  <si>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</si>
  <si>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</si>
  <si>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</si>
  <si>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</si>
  <si>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</si>
  <si>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</si>
  <si>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</si>
  <si>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</si>
  <si>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</si>
  <si>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</si>
  <si>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</si>
  <si>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</si>
  <si>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</si>
  <si>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</si>
  <si>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</si>
  <si>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</si>
  <si>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</si>
  <si>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</si>
  <si>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</si>
  <si>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</si>
  <si>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</si>
  <si>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</si>
  <si>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</si>
  <si>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</si>
  <si>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</si>
  <si>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</si>
  <si>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</si>
  <si>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</si>
  <si>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</si>
  <si>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</si>
  <si>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</si>
  <si>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</si>
  <si>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</si>
  <si>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</si>
  <si>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</si>
  <si>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</si>
  <si>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</si>
  <si>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</si>
  <si>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</si>
  <si>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</si>
  <si>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</si>
  <si>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</si>
  <si>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</si>
  <si>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</si>
  <si>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</si>
  <si>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</si>
  <si>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</si>
  <si>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</si>
  <si>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</si>
  <si>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</si>
  <si>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</si>
  <si>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</si>
  <si>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</si>
  <si>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</si>
  <si>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</si>
  <si>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</si>
  <si>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</si>
  <si>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</si>
  <si>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</si>
  <si>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</si>
  <si>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</si>
  <si>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</si>
  <si>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</si>
  <si>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</si>
  <si>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</si>
  <si>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</si>
  <si>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</si>
  <si>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</si>
  <si>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</si>
  <si>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</si>
  <si>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</si>
  <si>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</si>
  <si>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</si>
  <si>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</si>
  <si>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</si>
  <si>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</si>
  <si>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</si>
  <si>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</si>
  <si>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</si>
  <si>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</si>
  <si>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</si>
  <si>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</si>
  <si>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</si>
  <si>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</si>
  <si>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</si>
  <si>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</si>
  <si>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</si>
  <si>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</si>
  <si>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</si>
  <si>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</si>
  <si>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</si>
  <si>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</si>
  <si>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</si>
  <si>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</si>
  <si>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</si>
  <si>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</si>
  <si>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</si>
  <si>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</si>
  <si>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</si>
  <si>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</si>
  <si>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</si>
  <si>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</si>
  <si>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</si>
  <si>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</si>
  <si>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</si>
  <si>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</si>
  <si>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</si>
  <si>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</si>
  <si>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</si>
  <si>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</si>
  <si>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</si>
  <si>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</si>
  <si>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</si>
  <si>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</si>
  <si>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</si>
  <si>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</si>
  <si>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</si>
  <si>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</si>
  <si>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</si>
  <si>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</si>
  <si>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</si>
  <si>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</si>
  <si>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</si>
  <si>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</si>
  <si>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</si>
  <si>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</si>
  <si>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</si>
  <si>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</si>
  <si>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</si>
  <si>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</si>
  <si>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</si>
  <si>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</si>
  <si>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</si>
  <si>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</si>
  <si>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</si>
  <si>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</si>
  <si>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</si>
  <si>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</si>
  <si>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</si>
  <si>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</si>
  <si>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</si>
  <si>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</si>
  <si>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</si>
  <si>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</si>
  <si>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</si>
  <si>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</si>
  <si>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</si>
  <si>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</si>
  <si>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</si>
  <si>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</si>
  <si>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</si>
  <si>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</si>
  <si>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</si>
  <si>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</si>
  <si>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</si>
  <si>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</si>
  <si>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</si>
  <si>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</si>
  <si>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</si>
  <si>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</si>
  <si>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</si>
  <si>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</si>
  <si>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</si>
  <si>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</si>
  <si>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</si>
  <si>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</si>
  <si>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</si>
  <si>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</si>
  <si>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</si>
  <si>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</si>
  <si>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</si>
  <si>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</si>
  <si>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</si>
  <si>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</si>
  <si>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</si>
  <si>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</si>
  <si>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</si>
  <si>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</si>
  <si>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</si>
  <si>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</si>
  <si>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</si>
  <si>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</si>
  <si>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</si>
  <si>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</si>
  <si>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</si>
  <si>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</si>
  <si>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</si>
  <si>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</si>
  <si>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</si>
  <si>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</si>
  <si>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</si>
  <si>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</si>
  <si>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</si>
  <si>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</si>
  <si>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</si>
  <si>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</si>
  <si>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</si>
  <si>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</si>
  <si>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</si>
  <si>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</si>
  <si>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</si>
  <si>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</si>
  <si>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</si>
  <si>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</si>
  <si>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</si>
  <si>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</si>
  <si>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</si>
  <si>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</si>
  <si>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</si>
  <si>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</si>
  <si>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</si>
  <si>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</si>
  <si>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</si>
  <si>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</si>
  <si>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</si>
  <si>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</si>
  <si>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</si>
  <si>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</si>
  <si>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</si>
  <si>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</si>
  <si>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</si>
  <si>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</si>
  <si>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</si>
  <si>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</si>
  <si>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</si>
  <si>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</si>
  <si>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</si>
  <si>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</si>
  <si>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</si>
  <si>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</si>
  <si>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</si>
  <si>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</si>
  <si>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</si>
  <si>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</si>
  <si>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</si>
  <si>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</si>
  <si>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</si>
  <si>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</si>
  <si>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</si>
  <si>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</si>
  <si>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</si>
  <si>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</si>
  <si>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</si>
  <si>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</si>
  <si>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</si>
  <si>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</si>
  <si>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</si>
  <si>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</si>
  <si>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</si>
  <si>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</si>
  <si>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</si>
  <si>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</si>
  <si>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</si>
  <si>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</si>
  <si>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</si>
  <si>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</si>
  <si>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</si>
  <si>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</si>
  <si>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</si>
  <si>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</si>
  <si>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</si>
  <si>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</si>
  <si>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</si>
  <si>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</si>
  <si>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</si>
  <si>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</si>
  <si>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</si>
  <si>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</si>
  <si>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</si>
  <si>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</si>
  <si>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</si>
  <si>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</si>
  <si>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</si>
  <si>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</si>
  <si>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</si>
  <si>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</si>
  <si>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</si>
  <si>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</si>
  <si>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</si>
  <si>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</si>
  <si>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</si>
  <si>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</si>
  <si>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</si>
  <si>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</si>
  <si>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</si>
  <si>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</si>
  <si>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</si>
  <si>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</si>
  <si>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</si>
  <si>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</si>
  <si>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</si>
  <si>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</si>
  <si>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</si>
  <si>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</si>
  <si>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</si>
  <si>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</si>
  <si>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</si>
  <si>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</si>
  <si>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</si>
  <si>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</si>
  <si>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</si>
  <si>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</si>
  <si>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</si>
  <si>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</si>
  <si>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</si>
  <si>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</si>
  <si>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</si>
  <si>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</si>
  <si>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</si>
  <si>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</si>
  <si>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</si>
  <si>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</si>
  <si>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</si>
  <si>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</si>
  <si>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</si>
  <si>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</si>
  <si>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</si>
  <si>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</si>
  <si>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</si>
  <si>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</si>
  <si>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</si>
  <si>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</si>
  <si>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</si>
  <si>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</si>
  <si>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</si>
  <si>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</si>
  <si>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</si>
  <si>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</si>
  <si>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</si>
  <si>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</si>
  <si>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</si>
  <si>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</si>
  <si>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</si>
  <si>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</si>
  <si>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</si>
  <si>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</si>
  <si>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</si>
  <si>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</si>
  <si>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</si>
  <si>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</si>
  <si>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</si>
  <si>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</si>
  <si>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</si>
  <si>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</si>
  <si>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</si>
  <si>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</si>
  <si>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</si>
  <si>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</si>
  <si>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</si>
  <si>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</si>
  <si>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</si>
  <si>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</si>
  <si>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</si>
  <si>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</si>
  <si>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</si>
  <si>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</si>
  <si>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</si>
  <si>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</si>
  <si>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</si>
  <si>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</si>
  <si>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</si>
  <si>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</si>
  <si>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</si>
  <si>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</si>
  <si>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</si>
  <si>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</si>
  <si>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</si>
  <si>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</si>
  <si>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</si>
  <si>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</si>
  <si>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</si>
  <si>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</si>
  <si>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</si>
  <si>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</si>
  <si>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</si>
  <si>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</si>
  <si>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</si>
  <si>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</si>
  <si>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</si>
  <si>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</si>
  <si>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</si>
  <si>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</si>
  <si>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</si>
  <si>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</si>
  <si>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</si>
  <si>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</si>
  <si>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</si>
  <si>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</si>
  <si>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</si>
  <si>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</si>
  <si>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</si>
  <si>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</si>
  <si>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</si>
  <si>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</si>
  <si>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</si>
  <si>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</si>
  <si>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</si>
  <si>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</si>
  <si>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</si>
  <si>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</si>
  <si>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</si>
  <si>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</si>
  <si>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</si>
  <si>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</si>
  <si>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</si>
  <si>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</si>
  <si>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</si>
  <si>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</si>
  <si>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</si>
  <si>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</si>
  <si>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</si>
  <si>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</si>
  <si>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</si>
  <si>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</si>
  <si>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</si>
  <si>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</si>
  <si>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</si>
  <si>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</si>
  <si>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</si>
  <si>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</si>
  <si>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</si>
  <si>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</si>
  <si>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</si>
  <si>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</si>
  <si>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</si>
  <si>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</si>
  <si>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</si>
  <si>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</si>
  <si>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</si>
  <si>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</si>
  <si>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</si>
  <si>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</si>
  <si>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</si>
  <si>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</si>
  <si>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</si>
  <si>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</si>
  <si>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</si>
  <si>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</si>
  <si>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</si>
  <si>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</si>
  <si>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</si>
  <si>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</si>
  <si>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</si>
  <si>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</si>
  <si>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</si>
  <si>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</si>
  <si>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</si>
  <si>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</si>
  <si>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</si>
  <si>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</si>
  <si>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</si>
  <si>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</si>
  <si>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</si>
  <si>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</si>
  <si>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</si>
  <si>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</si>
  <si>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</si>
  <si>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</si>
  <si>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</si>
  <si>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</si>
  <si>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</si>
  <si>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</si>
  <si>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</si>
  <si>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</si>
  <si>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</si>
  <si>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</si>
  <si>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</si>
  <si>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</si>
  <si>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</si>
  <si>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</si>
  <si>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</si>
  <si>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</si>
  <si>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</si>
  <si>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</si>
  <si>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</si>
  <si>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</si>
  <si>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</si>
  <si>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</si>
  <si>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</si>
  <si>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</si>
  <si>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</si>
  <si>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</si>
  <si>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</si>
  <si>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</si>
  <si>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</si>
  <si>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</si>
  <si>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</si>
  <si>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</si>
  <si>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</si>
  <si>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</si>
  <si>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</si>
  <si>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</si>
  <si>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</si>
  <si>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</si>
  <si>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</si>
  <si>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</si>
  <si>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</si>
  <si>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</si>
  <si>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</si>
  <si>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</si>
  <si>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</si>
  <si>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</si>
  <si>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</si>
  <si>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</si>
  <si>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</si>
  <si>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</si>
  <si>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</si>
  <si>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</si>
  <si>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</si>
  <si>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</si>
  <si>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</si>
  <si>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</si>
  <si>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</si>
  <si>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</si>
  <si>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</si>
  <si>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</si>
  <si>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</si>
  <si>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</si>
  <si>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</si>
  <si>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</si>
  <si>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</si>
  <si>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</si>
  <si>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</si>
  <si>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</si>
  <si>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</si>
  <si>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</si>
  <si>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</si>
  <si>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</si>
  <si>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</si>
  <si>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</si>
  <si>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</si>
  <si>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</si>
  <si>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</si>
  <si>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</si>
  <si>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</si>
  <si>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</si>
  <si>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</si>
  <si>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</si>
  <si>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</si>
  <si>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</si>
  <si>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</si>
  <si>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</si>
  <si>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</si>
  <si>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</si>
  <si>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</si>
  <si>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</si>
  <si>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</si>
  <si>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</si>
  <si>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</si>
  <si>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</si>
  <si>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</si>
  <si>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</si>
  <si>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</si>
  <si>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</si>
  <si>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</si>
  <si>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</si>
  <si>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</si>
  <si>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</si>
  <si>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</si>
  <si>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</si>
  <si>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</si>
  <si>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</si>
  <si>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</si>
  <si>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</si>
  <si>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</si>
  <si>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</si>
  <si>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</si>
  <si>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</si>
  <si>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</si>
  <si>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</si>
  <si>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</si>
  <si>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</si>
  <si>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</si>
  <si>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</si>
  <si>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</si>
  <si>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</si>
  <si>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</si>
  <si>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</si>
  <si>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</si>
  <si>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</si>
  <si>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</si>
  <si>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</si>
  <si>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</si>
  <si>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</si>
  <si>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</si>
  <si>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</si>
  <si>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</si>
  <si>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</si>
  <si>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</si>
  <si>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</si>
  <si>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</si>
  <si>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</si>
  <si>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</si>
  <si>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</si>
  <si>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</si>
  <si>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</si>
  <si>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</si>
  <si>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</si>
  <si>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</si>
  <si>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</si>
  <si>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</si>
  <si>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</si>
  <si>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</si>
  <si>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</si>
  <si>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</si>
  <si>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</si>
  <si>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</si>
  <si>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</si>
  <si>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</si>
  <si>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</si>
  <si>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</si>
  <si>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</si>
  <si>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</si>
  <si>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</si>
  <si>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</si>
  <si>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</si>
  <si>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</si>
  <si>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</si>
  <si>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</si>
  <si>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</si>
  <si>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</si>
  <si>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</si>
  <si>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</si>
  <si>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</si>
  <si>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</si>
  <si>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</si>
  <si>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</si>
  <si>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</si>
  <si>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</si>
  <si>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</si>
  <si>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</si>
  <si>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</si>
  <si>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</si>
  <si>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</si>
  <si>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</si>
  <si>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</si>
  <si>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</si>
  <si>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</si>
  <si>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</si>
  <si>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</si>
  <si>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</si>
  <si>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</si>
  <si>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</si>
  <si>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</si>
  <si>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</si>
  <si>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</si>
  <si>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</si>
  <si>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</si>
  <si>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</si>
  <si>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</si>
  <si>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</si>
  <si>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</si>
  <si>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</si>
  <si>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</si>
  <si>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</si>
  <si>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</si>
  <si>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</si>
  <si>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</si>
  <si>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</si>
  <si>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</si>
  <si>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</si>
  <si>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</si>
  <si>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</si>
  <si>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</si>
  <si>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</si>
  <si>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</si>
  <si>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</si>
  <si>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</si>
  <si>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</si>
  <si>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</si>
  <si>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</si>
  <si>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</si>
  <si>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</si>
  <si>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</si>
  <si>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</si>
  <si>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</si>
  <si>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</si>
  <si>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</si>
  <si>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</si>
  <si>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</si>
  <si>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</si>
  <si>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</si>
  <si>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</si>
  <si>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</si>
  <si>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</si>
  <si>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</si>
  <si>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</si>
  <si>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</si>
  <si>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</si>
  <si>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</si>
  <si>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</si>
  <si>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</si>
  <si>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</si>
  <si>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</si>
  <si>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</si>
  <si>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</si>
  <si>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</si>
  <si>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</si>
  <si>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</si>
  <si>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</si>
  <si>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</si>
  <si>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</si>
  <si>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</si>
  <si>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</si>
  <si>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</si>
  <si>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</si>
  <si>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</si>
  <si>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</si>
  <si>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</si>
  <si>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</si>
  <si>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</si>
  <si>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</si>
  <si>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</si>
  <si>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</si>
  <si>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</si>
  <si>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</si>
  <si>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</si>
  <si>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</si>
  <si>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</si>
  <si>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</si>
  <si>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</si>
  <si>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</si>
  <si>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</si>
  <si>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</si>
  <si>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</si>
  <si>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</si>
  <si>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</si>
  <si>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</si>
  <si>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</si>
  <si>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</si>
  <si>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</si>
  <si>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</si>
  <si>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</si>
  <si>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</si>
  <si>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</si>
  <si>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</si>
  <si>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</si>
  <si>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</si>
  <si>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</si>
  <si>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</si>
  <si>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</si>
  <si>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</si>
  <si>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</si>
  <si>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</si>
  <si>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</si>
  <si>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</si>
  <si>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</si>
  <si>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</si>
  <si>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</si>
  <si>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</si>
  <si>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</si>
  <si>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</si>
  <si>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</si>
  <si>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</si>
  <si>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</si>
  <si>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</si>
  <si>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</si>
  <si>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</si>
  <si>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</si>
  <si>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</si>
  <si>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</si>
  <si>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</si>
  <si>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</si>
  <si>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</si>
  <si>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</si>
  <si>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</si>
  <si>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</si>
  <si>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</si>
  <si>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</si>
  <si>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</si>
  <si>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</si>
  <si>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</si>
  <si>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</si>
  <si>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</si>
  <si>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</si>
  <si>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</si>
  <si>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</si>
  <si>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</si>
  <si>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</si>
  <si>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</si>
  <si>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</si>
  <si>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</si>
  <si>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</si>
  <si>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</si>
  <si>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</si>
  <si>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</si>
  <si>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</si>
  <si>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</si>
  <si>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</si>
  <si>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</si>
  <si>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</si>
  <si>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</si>
  <si>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</si>
  <si>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</si>
  <si>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</si>
  <si>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</si>
  <si>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</si>
  <si>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</si>
  <si>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</si>
  <si>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</si>
  <si>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</si>
  <si>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</si>
  <si>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</si>
  <si>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</si>
  <si>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</si>
  <si>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</si>
  <si>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</si>
  <si>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</si>
  <si>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</si>
  <si>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</si>
  <si>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</si>
  <si>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</si>
  <si>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</si>
  <si>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</si>
  <si>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</si>
  <si>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</si>
  <si>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</si>
  <si>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</si>
  <si>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</si>
  <si>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</si>
  <si>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</si>
  <si>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</si>
  <si>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</si>
  <si>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</si>
  <si>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</si>
  <si>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</si>
  <si>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</si>
  <si>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</si>
  <si>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</si>
  <si>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</si>
  <si>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</si>
  <si>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</si>
  <si>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</si>
  <si>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</si>
  <si>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</si>
  <si>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</si>
  <si>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</si>
  <si>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</si>
  <si>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</si>
  <si>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</si>
  <si>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</si>
  <si>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</si>
  <si>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</si>
  <si>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</si>
  <si>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</si>
  <si>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</si>
  <si>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</si>
  <si>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</si>
  <si>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</si>
  <si>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</si>
  <si>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</si>
  <si>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</si>
  <si>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</si>
  <si>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</si>
  <si>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</si>
  <si>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</si>
  <si>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</si>
  <si>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</si>
  <si>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</si>
  <si>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</si>
  <si>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</si>
  <si>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</si>
  <si>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</si>
  <si>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</si>
  <si>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</si>
  <si>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</si>
  <si>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</si>
  <si>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</si>
  <si>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</si>
  <si>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</si>
  <si>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</si>
  <si>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</si>
  <si>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</si>
  <si>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</si>
  <si>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</si>
  <si>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</si>
  <si>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</si>
  <si>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</si>
  <si>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</si>
  <si>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</si>
  <si>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</si>
  <si>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</si>
  <si>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</si>
  <si>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</si>
  <si>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</si>
  <si>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</si>
  <si>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</si>
  <si>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</si>
  <si>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</si>
  <si>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</si>
  <si>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</si>
  <si>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</si>
  <si>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</si>
  <si>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</si>
  <si>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</si>
  <si>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</si>
  <si>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</si>
  <si>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</si>
  <si>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</si>
  <si>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</si>
  <si>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</si>
  <si>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</si>
  <si>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</si>
  <si>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</si>
  <si>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</si>
  <si>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</si>
  <si>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</si>
  <si>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</si>
  <si>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</si>
  <si>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</si>
  <si>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</si>
  <si>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</si>
  <si>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</si>
  <si>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</si>
  <si>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</si>
  <si>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</si>
  <si>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</si>
  <si>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</si>
  <si>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</si>
  <si>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</si>
  <si>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</si>
  <si>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</si>
  <si>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</si>
  <si>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</si>
  <si>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</si>
  <si>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</si>
  <si>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</si>
  <si>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</si>
  <si>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</si>
  <si>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</si>
  <si>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</si>
  <si>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</si>
  <si>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</si>
  <si>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</si>
  <si>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</si>
  <si>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</si>
  <si>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</si>
  <si>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</si>
  <si>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</si>
  <si>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</si>
  <si>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</si>
  <si>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</si>
  <si>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</si>
  <si>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</si>
  <si>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</si>
  <si>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</si>
  <si>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</si>
  <si>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</si>
  <si>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</si>
  <si>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</si>
  <si>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</si>
  <si>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</si>
  <si>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</si>
  <si>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</si>
  <si>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</si>
  <si>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</si>
  <si>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</si>
  <si>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</si>
  <si>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</si>
  <si>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</si>
  <si>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</si>
  <si>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</si>
  <si>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</si>
  <si>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</si>
  <si>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</si>
  <si>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</si>
  <si>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</si>
  <si>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</si>
  <si>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</si>
  <si>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</si>
  <si>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</si>
  <si>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</si>
  <si>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</si>
  <si>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</si>
  <si>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</si>
  <si>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</si>
  <si>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</si>
  <si>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</si>
  <si>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</si>
  <si>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</si>
  <si>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</si>
  <si>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</si>
  <si>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</si>
  <si>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</si>
  <si>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</si>
  <si>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</si>
  <si>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</si>
  <si>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</si>
  <si>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</si>
  <si>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</si>
  <si>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</si>
  <si>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</si>
  <si>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</si>
  <si>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</si>
  <si>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</si>
  <si>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</si>
  <si>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</si>
  <si>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</si>
  <si>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</si>
  <si>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</si>
  <si>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</si>
  <si>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</si>
  <si>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</si>
  <si>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</si>
  <si>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</si>
  <si>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</si>
  <si>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</si>
  <si>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</si>
  <si>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</si>
  <si>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</si>
  <si>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</si>
  <si>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</si>
  <si>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</si>
  <si>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</si>
  <si>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</si>
  <si>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</si>
  <si>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</si>
  <si>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</si>
  <si>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</si>
  <si>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</si>
  <si>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</si>
  <si>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</si>
  <si>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</si>
  <si>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</si>
  <si>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</si>
  <si>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</si>
  <si>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</si>
  <si>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</si>
  <si>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</si>
  <si>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</si>
  <si>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</si>
  <si>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</si>
  <si>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</si>
  <si>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</si>
  <si>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</si>
  <si>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</si>
  <si>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</si>
  <si>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</si>
  <si>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</si>
  <si>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</si>
  <si>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</si>
  <si>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</si>
  <si>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</si>
  <si>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</si>
  <si>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</si>
  <si>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</si>
  <si>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</si>
  <si>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</si>
  <si>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</si>
  <si>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</si>
  <si>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</si>
  <si>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</si>
  <si>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</si>
  <si>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</si>
  <si>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</si>
  <si>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</si>
  <si>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</si>
  <si>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</si>
  <si>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</si>
  <si>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</si>
  <si>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</si>
  <si>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</si>
  <si>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</si>
  <si>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</si>
  <si>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</si>
  <si>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</si>
  <si>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</si>
  <si>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</si>
  <si>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</si>
  <si>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</si>
  <si>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</si>
  <si>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</si>
  <si>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</si>
  <si>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</si>
  <si>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</si>
  <si>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</si>
  <si>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</si>
  <si>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</si>
  <si>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</si>
  <si>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</si>
  <si>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</si>
  <si>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</si>
  <si>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</si>
  <si>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</si>
  <si>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</si>
  <si>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</si>
  <si>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</si>
  <si>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</si>
  <si>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</si>
  <si>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</si>
  <si>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</si>
  <si>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</si>
  <si>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</si>
  <si>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</si>
  <si>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</si>
  <si>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</si>
  <si>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</si>
  <si>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</si>
  <si>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</si>
  <si>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</si>
  <si>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</si>
  <si>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</si>
  <si>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</si>
  <si>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</si>
  <si>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</si>
  <si>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</si>
  <si>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</si>
  <si>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</si>
  <si>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</si>
  <si>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</si>
  <si>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</si>
  <si>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</si>
  <si>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</si>
  <si>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</si>
  <si>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</si>
  <si>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</si>
  <si>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</si>
  <si>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</si>
  <si>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</si>
  <si>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</si>
  <si>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</si>
  <si>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</si>
  <si>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</si>
  <si>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</si>
  <si>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</si>
  <si>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</si>
  <si>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</si>
  <si>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</si>
  <si>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</si>
  <si>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</si>
  <si>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</si>
  <si>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</si>
  <si>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</si>
  <si>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</si>
  <si>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</si>
  <si>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</si>
  <si>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</si>
  <si>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</si>
  <si>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</si>
  <si>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</si>
  <si>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</si>
  <si>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</si>
  <si>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</si>
  <si>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</si>
  <si>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</si>
  <si>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</si>
  <si>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</si>
  <si>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</si>
  <si>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</si>
  <si>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</si>
  <si>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</si>
  <si>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</si>
  <si>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</si>
  <si>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</si>
  <si>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</si>
  <si>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</si>
  <si>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</si>
  <si>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</si>
  <si>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</si>
  <si>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</si>
  <si>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</si>
  <si>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</si>
  <si>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</si>
  <si>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</si>
  <si>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</si>
  <si>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</si>
  <si>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</si>
  <si>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</si>
  <si>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</si>
  <si>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</si>
  <si>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</si>
  <si>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</si>
  <si>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</si>
  <si>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</si>
  <si>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</si>
  <si>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</si>
  <si>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</si>
  <si>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</si>
  <si>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</si>
  <si>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</si>
  <si>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</si>
  <si>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</si>
  <si>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</si>
  <si>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</si>
  <si>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</si>
  <si>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</si>
  <si>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</si>
  <si>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</si>
  <si>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</si>
  <si>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</si>
  <si>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</si>
  <si>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</si>
  <si>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</si>
  <si>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</si>
  <si>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</si>
  <si>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</si>
  <si>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</si>
  <si>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</si>
  <si>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</si>
  <si>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</si>
  <si>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</si>
  <si>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</si>
  <si>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</si>
  <si>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</si>
  <si>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</si>
  <si>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</si>
  <si>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</si>
  <si>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</si>
  <si>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</si>
  <si>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</si>
  <si>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</si>
  <si>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</si>
  <si>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</si>
  <si>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</si>
  <si>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</si>
  <si>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</si>
  <si>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</si>
  <si>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</si>
  <si>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</si>
  <si>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</si>
  <si>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</si>
  <si>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</si>
  <si>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</si>
  <si>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</si>
  <si>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</si>
  <si>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</si>
  <si>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</si>
  <si>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</si>
  <si>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</si>
  <si>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</si>
  <si>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</si>
  <si>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</si>
  <si>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</si>
  <si>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</si>
  <si>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</si>
  <si>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</si>
  <si>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</si>
  <si>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</si>
  <si>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</si>
  <si>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</si>
  <si>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</si>
  <si>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</si>
  <si>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</si>
  <si>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</si>
  <si>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</si>
  <si>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</si>
  <si>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</si>
  <si>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</si>
  <si>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</si>
  <si>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</si>
  <si>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</si>
  <si>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</si>
  <si>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</si>
  <si>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</si>
  <si>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</si>
  <si>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</si>
  <si>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</si>
  <si>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</si>
  <si>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</si>
  <si>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</si>
  <si>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</si>
  <si>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</si>
  <si>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</si>
  <si>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</si>
  <si>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</si>
  <si>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</si>
  <si>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</si>
  <si>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</si>
  <si>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</si>
  <si>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</si>
  <si>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</si>
  <si>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</si>
  <si>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</si>
  <si>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</si>
  <si>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</si>
  <si>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</si>
  <si>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</si>
  <si>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</si>
  <si>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</si>
  <si>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</si>
  <si>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</si>
  <si>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</si>
  <si>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</si>
  <si>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</si>
  <si>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</si>
  <si>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</si>
  <si>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</si>
  <si>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</si>
  <si>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</si>
  <si>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</si>
  <si>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</si>
  <si>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</si>
  <si>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</si>
  <si>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</si>
  <si>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</si>
  <si>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</si>
  <si>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</si>
  <si>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</si>
  <si>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</si>
  <si>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</si>
  <si>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</si>
  <si>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</si>
  <si>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</si>
  <si>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</si>
  <si>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</si>
  <si>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</si>
  <si>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</si>
  <si>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</si>
  <si>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</si>
  <si>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</si>
  <si>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</si>
  <si>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</si>
  <si>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</si>
  <si>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</si>
  <si>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</si>
  <si>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</si>
  <si>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</si>
  <si>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</si>
  <si>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</si>
  <si>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</si>
  <si>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</si>
  <si>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</si>
  <si>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</si>
  <si>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</si>
  <si>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</si>
  <si>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</si>
  <si>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</si>
  <si>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</si>
  <si>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</si>
  <si>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</si>
  <si>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</si>
  <si>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</si>
  <si>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</si>
  <si>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</si>
  <si>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</si>
  <si>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</si>
  <si>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</si>
  <si>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</si>
  <si>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</si>
  <si>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</si>
  <si>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</si>
  <si>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</si>
  <si>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</si>
  <si>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</si>
  <si>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</si>
  <si>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</si>
  <si>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</si>
  <si>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</si>
  <si>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</si>
  <si>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</si>
  <si>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</si>
  <si>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</si>
  <si>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</si>
  <si>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</si>
  <si>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</si>
  <si>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</si>
  <si>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</si>
  <si>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</si>
  <si>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</si>
  <si>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</si>
  <si>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</si>
  <si>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</si>
  <si>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</si>
  <si>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</si>
  <si>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</si>
  <si>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</si>
  <si>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</si>
  <si>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</si>
  <si>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</si>
  <si>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</si>
  <si>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</si>
  <si>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</si>
  <si>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</si>
  <si>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</si>
  <si>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</si>
  <si>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</si>
  <si>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</si>
  <si>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</si>
  <si>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</si>
  <si>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</si>
  <si>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</si>
  <si>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</si>
  <si>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</si>
  <si>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</si>
  <si>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</si>
  <si>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</si>
  <si>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</si>
  <si>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</si>
  <si>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</si>
  <si>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</si>
  <si>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</si>
  <si>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</si>
  <si>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</si>
  <si>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</si>
  <si>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</si>
  <si>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</si>
  <si>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</si>
  <si>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</si>
  <si>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</si>
  <si>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</si>
  <si>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</si>
  <si>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</si>
  <si>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</si>
  <si>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</si>
  <si>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</si>
  <si>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</si>
  <si>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</si>
  <si>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</si>
  <si>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</si>
  <si>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</si>
  <si>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</si>
  <si>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</si>
  <si>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</si>
  <si>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</si>
  <si>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</si>
  <si>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</si>
  <si>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</si>
  <si>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</si>
  <si>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</si>
  <si>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</si>
  <si>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</si>
  <si>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</si>
  <si>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</si>
  <si>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</si>
  <si>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</si>
  <si>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</si>
  <si>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</si>
  <si>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</si>
  <si>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</si>
  <si>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</si>
  <si>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</si>
  <si>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</si>
  <si>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</si>
  <si>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</si>
  <si>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</si>
  <si>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</si>
  <si>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</si>
  <si>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</si>
  <si>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</si>
  <si>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</si>
  <si>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</si>
  <si>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</si>
  <si>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</si>
  <si>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</si>
  <si>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</si>
  <si>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</si>
  <si>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</si>
  <si>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</si>
  <si>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</si>
  <si>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</si>
  <si>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</si>
  <si>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</si>
  <si>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</si>
  <si>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</si>
  <si>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</si>
  <si>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</si>
  <si>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</si>
  <si>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</si>
  <si>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</si>
  <si>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</si>
  <si>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</si>
  <si>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</si>
  <si>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</si>
  <si>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</si>
  <si>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</si>
  <si>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</si>
  <si>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</si>
  <si>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</si>
  <si>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</si>
  <si>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</si>
  <si>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</si>
  <si>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</si>
  <si>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</si>
  <si>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</si>
  <si>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</si>
  <si>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</si>
  <si>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</si>
  <si>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</si>
  <si>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</si>
  <si>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</si>
  <si>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</si>
  <si>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</si>
  <si>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</si>
  <si>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</si>
  <si>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</si>
  <si>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</si>
  <si>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</si>
  <si>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</si>
  <si>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</si>
  <si>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</si>
  <si>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</si>
  <si>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</si>
  <si>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</si>
  <si>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</si>
  <si>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</si>
  <si>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</si>
  <si>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</si>
  <si>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</si>
  <si>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</si>
  <si>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</si>
  <si>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</si>
  <si>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</si>
  <si>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</si>
  <si>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</si>
  <si>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</si>
  <si>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</si>
  <si>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</si>
  <si>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</si>
  <si>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</si>
  <si>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</si>
  <si>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</si>
  <si>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</si>
  <si>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</si>
  <si>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</si>
  <si>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</si>
  <si>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</si>
  <si>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</si>
  <si>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</si>
  <si>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</si>
  <si>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</si>
  <si>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</si>
  <si>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</si>
  <si>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</si>
  <si>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</si>
  <si>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</si>
  <si>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</si>
  <si>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</si>
  <si>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</si>
  <si>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</si>
  <si>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</si>
  <si>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</si>
  <si>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</si>
  <si>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</si>
  <si>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</si>
  <si>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</si>
  <si>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</si>
  <si>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</si>
  <si>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</si>
  <si>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</si>
  <si>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</si>
  <si>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</si>
  <si>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</si>
  <si>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</si>
  <si>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</si>
  <si>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</si>
  <si>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</si>
  <si>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</si>
  <si>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</si>
  <si>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</si>
  <si>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</si>
  <si>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</si>
  <si>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</si>
  <si>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</si>
  <si>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</si>
  <si>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</si>
  <si>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</si>
  <si>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</si>
  <si>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</si>
  <si>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</si>
  <si>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</si>
  <si>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</si>
  <si>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</si>
  <si>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</si>
  <si>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</si>
  <si>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</si>
  <si>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</si>
  <si>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</si>
  <si>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</si>
  <si>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</si>
  <si>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</si>
  <si>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</si>
  <si>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</si>
  <si>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</si>
  <si>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</si>
  <si>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</si>
  <si>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</si>
  <si>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</si>
  <si>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</si>
  <si>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</si>
  <si>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</si>
  <si>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</si>
  <si>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</si>
  <si>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</si>
  <si>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</si>
  <si>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</si>
  <si>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</si>
  <si>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</si>
  <si>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</si>
  <si>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</si>
  <si>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</si>
  <si>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</si>
  <si>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</si>
  <si>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</si>
  <si>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</si>
  <si>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</si>
  <si>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</si>
  <si>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</si>
  <si>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</si>
  <si>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</si>
  <si>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</si>
  <si>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</si>
  <si>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</si>
  <si>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</si>
  <si>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</si>
  <si>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</si>
  <si>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</si>
  <si>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</si>
  <si>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</si>
  <si>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</si>
  <si>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</si>
  <si>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</si>
  <si>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</si>
  <si>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</si>
  <si>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</si>
  <si>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</si>
  <si>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</si>
  <si>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</si>
  <si>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</si>
  <si>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</si>
  <si>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</si>
  <si>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</si>
  <si>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</si>
  <si>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</si>
  <si>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</si>
  <si>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</si>
  <si>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</si>
  <si>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</si>
  <si>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</si>
  <si>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</si>
  <si>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</si>
  <si>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</si>
  <si>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</si>
  <si>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</si>
  <si>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</si>
  <si>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</si>
  <si>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</si>
  <si>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</si>
  <si>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</si>
  <si>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</si>
  <si>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</si>
  <si>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</si>
  <si>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</si>
  <si>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</si>
  <si>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</si>
  <si>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</si>
  <si>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</si>
  <si>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</si>
  <si>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</si>
  <si>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</si>
  <si>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</si>
  <si>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</si>
  <si>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</si>
  <si>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</si>
  <si>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</si>
  <si>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</si>
  <si>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</si>
  <si>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</si>
  <si>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</si>
  <si>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</si>
  <si>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</si>
  <si>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</si>
  <si>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</si>
  <si>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</si>
  <si>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</si>
  <si>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</si>
  <si>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</si>
  <si>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</si>
  <si>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</si>
  <si>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</si>
  <si>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</si>
  <si>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</si>
  <si>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</si>
  <si>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</si>
  <si>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</si>
  <si>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</si>
  <si>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</si>
  <si>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</si>
  <si>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</si>
  <si>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</si>
  <si>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</si>
  <si>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</si>
  <si>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</si>
  <si>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</si>
  <si>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</si>
  <si>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</si>
  <si>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</si>
  <si>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</si>
  <si>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</si>
  <si>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</si>
  <si>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</si>
  <si>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</si>
  <si>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</si>
  <si>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</si>
  <si>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</si>
  <si>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</si>
  <si>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</si>
  <si>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</si>
  <si>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</si>
  <si>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</si>
  <si>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</si>
  <si>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</si>
  <si>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</si>
  <si>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</si>
  <si>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</si>
  <si>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</si>
  <si>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</si>
  <si>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</si>
  <si>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</si>
  <si>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</si>
  <si>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</si>
  <si>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</si>
  <si>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</si>
  <si>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</si>
  <si>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</si>
  <si>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</si>
  <si>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</si>
  <si>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</si>
  <si>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</si>
  <si>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</si>
  <si>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</si>
  <si>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</si>
  <si>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</si>
  <si>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</si>
  <si>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</si>
  <si>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</si>
  <si>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</si>
  <si>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</si>
  <si>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</si>
  <si>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</si>
  <si>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</si>
  <si>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</si>
  <si>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</si>
  <si>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</si>
  <si>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</si>
  <si>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</si>
  <si>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</si>
  <si>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</si>
  <si>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</si>
  <si>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</si>
  <si>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</si>
  <si>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</si>
  <si>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</si>
  <si>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</si>
  <si>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</si>
  <si>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</si>
  <si>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</si>
  <si>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</si>
  <si>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</si>
  <si>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</si>
  <si>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</si>
  <si>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</si>
  <si>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</si>
  <si>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</si>
  <si>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</si>
  <si>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</si>
  <si>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</si>
  <si>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</si>
  <si>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</si>
  <si>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</si>
  <si>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</si>
  <si>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</si>
  <si>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</si>
  <si>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</si>
  <si>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</si>
  <si>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</si>
  <si>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</si>
  <si>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</si>
  <si>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</si>
  <si>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</si>
  <si>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</si>
  <si>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</si>
  <si>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</si>
  <si>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</si>
  <si>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</si>
  <si>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</si>
  <si>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</si>
  <si>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</si>
  <si>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</si>
  <si>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</si>
  <si>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</si>
  <si>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</si>
  <si>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</si>
  <si>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</si>
  <si>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</si>
  <si>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</si>
  <si>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</si>
  <si>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</si>
  <si>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</si>
  <si>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</si>
  <si>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</si>
  <si>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</si>
  <si>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</si>
  <si>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</si>
  <si>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</si>
  <si>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</si>
  <si>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</si>
  <si>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</si>
  <si>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</si>
  <si>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</si>
  <si>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</si>
  <si>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</si>
  <si>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</si>
  <si>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</si>
  <si>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</si>
  <si>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</si>
  <si>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</si>
  <si>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</si>
  <si>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</si>
  <si>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</si>
  <si>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</si>
  <si>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</si>
  <si>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</si>
  <si>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</si>
  <si>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</si>
  <si>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</si>
  <si>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</si>
  <si>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</si>
  <si>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</si>
  <si>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</si>
  <si>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</si>
  <si>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</si>
  <si>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</si>
  <si>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</si>
  <si>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</si>
  <si>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</si>
  <si>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</si>
  <si>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</si>
  <si>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</si>
  <si>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</si>
  <si>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</si>
  <si>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</si>
  <si>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</si>
  <si>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</si>
  <si>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</si>
  <si>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</si>
  <si>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</si>
  <si>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</si>
  <si>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</si>
  <si>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</si>
  <si>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</si>
  <si>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</si>
  <si>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</si>
  <si>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</si>
  <si>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</si>
  <si>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</si>
  <si>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</si>
  <si>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</si>
  <si>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</si>
  <si>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</si>
  <si>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</si>
  <si>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</si>
  <si>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</si>
  <si>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</si>
  <si>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</si>
  <si>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</si>
  <si>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</si>
  <si>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</si>
  <si>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</si>
  <si>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</si>
  <si>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</si>
  <si>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</si>
  <si>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</si>
  <si>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</si>
  <si>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</si>
  <si>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</si>
  <si>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</si>
  <si>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</si>
  <si>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</si>
  <si>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</si>
  <si>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</si>
  <si>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</si>
  <si>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</si>
  <si>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</si>
  <si>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</si>
  <si>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</si>
  <si>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</si>
  <si>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</si>
  <si>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</si>
  <si>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</si>
  <si>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</si>
  <si>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</si>
  <si>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</si>
  <si>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</si>
  <si>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</si>
  <si>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</si>
  <si>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</si>
  <si>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</si>
  <si>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</si>
  <si>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</si>
  <si>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</si>
  <si>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</si>
  <si>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</si>
  <si>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</si>
  <si>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</si>
  <si>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</si>
  <si>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</si>
  <si>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</si>
  <si>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</si>
  <si>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</si>
  <si>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</si>
  <si>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</si>
  <si>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</si>
  <si>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</si>
  <si>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</si>
  <si>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</si>
  <si>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</si>
  <si>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</si>
  <si>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</si>
  <si>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</si>
  <si>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</si>
  <si>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</si>
  <si>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</si>
  <si>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</si>
  <si>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</si>
  <si>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</si>
  <si>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</si>
  <si>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</si>
  <si>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</si>
  <si>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</si>
  <si>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</si>
  <si>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</si>
  <si>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</si>
  <si>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</si>
  <si>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</si>
  <si>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</si>
  <si>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</si>
  <si>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</si>
  <si>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</si>
  <si>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</si>
  <si>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</si>
  <si>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</si>
  <si>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</si>
  <si>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</si>
  <si>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</si>
  <si>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</si>
  <si>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</si>
  <si>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</si>
  <si>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</si>
  <si>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</si>
  <si>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</si>
  <si>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</si>
  <si>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</si>
  <si>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</si>
  <si>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</si>
  <si>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</si>
  <si>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</si>
  <si>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</si>
  <si>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</si>
  <si>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</si>
  <si>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</si>
  <si>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</si>
  <si>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</si>
  <si>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</si>
  <si>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</si>
  <si>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</si>
  <si>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</si>
  <si>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</si>
  <si>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</si>
  <si>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</si>
  <si>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</si>
  <si>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</si>
  <si>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</si>
  <si>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</si>
  <si>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</si>
  <si>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</si>
  <si>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</si>
  <si>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</si>
  <si>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</si>
  <si>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</si>
  <si>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</si>
  <si>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</si>
  <si>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</si>
  <si>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</si>
  <si>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</si>
  <si>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</si>
  <si>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</si>
  <si>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</si>
  <si>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</si>
  <si>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</si>
  <si>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</si>
  <si>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</si>
  <si>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</si>
  <si>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</si>
  <si>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</si>
  <si>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</si>
  <si>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</si>
  <si>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</si>
  <si>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</si>
  <si>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</si>
  <si>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</si>
  <si>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</si>
  <si>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</si>
  <si>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</si>
  <si>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</si>
  <si>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</si>
  <si>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</si>
  <si>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</si>
  <si>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</si>
  <si>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</si>
  <si>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</si>
  <si>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</si>
  <si>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</si>
  <si>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</si>
  <si>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</si>
  <si>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</si>
  <si>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</si>
  <si>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</si>
  <si>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</si>
  <si>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</si>
  <si>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</si>
  <si>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</si>
  <si>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</si>
  <si>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</si>
  <si>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</si>
  <si>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</si>
  <si>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</si>
  <si>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</si>
  <si>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</si>
  <si>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</si>
  <si>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</si>
  <si>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</si>
  <si>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</si>
  <si>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</si>
  <si>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</si>
  <si>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</si>
  <si>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</si>
  <si>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</si>
  <si>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</si>
  <si>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</si>
  <si>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</si>
  <si>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</si>
  <si>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</si>
  <si>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</si>
  <si>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</si>
  <si>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</si>
  <si>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</si>
  <si>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</si>
  <si>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</si>
  <si>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</si>
  <si>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</si>
  <si>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</si>
  <si>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</si>
  <si>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</si>
  <si>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</si>
  <si>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</si>
  <si>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</si>
  <si>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</si>
  <si>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</si>
  <si>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</si>
  <si>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</si>
  <si>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</si>
  <si>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</si>
  <si>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</si>
  <si>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</si>
  <si>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</si>
  <si>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</si>
  <si>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</si>
  <si>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</si>
  <si>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</si>
  <si>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</si>
  <si>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</si>
  <si>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</si>
  <si>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</si>
  <si>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</si>
  <si>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</si>
  <si>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</si>
  <si>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</si>
  <si>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</si>
  <si>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</si>
  <si>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</si>
  <si>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</si>
  <si>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</si>
  <si>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</si>
  <si>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</si>
  <si>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</si>
  <si>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</si>
  <si>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</si>
  <si>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</si>
  <si>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</si>
  <si>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</si>
  <si>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</si>
  <si>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</si>
  <si>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</si>
  <si>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</si>
  <si>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</si>
  <si>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</si>
  <si>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</si>
  <si>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</si>
  <si>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</si>
  <si>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</si>
  <si>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</si>
  <si>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</si>
  <si>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</si>
  <si>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</si>
  <si>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</si>
  <si>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</si>
  <si>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</si>
  <si>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</si>
  <si>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</si>
  <si>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</si>
  <si>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</si>
  <si>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</si>
  <si>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</si>
  <si>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</si>
  <si>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</si>
  <si>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</si>
  <si>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</si>
  <si>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</si>
  <si>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</si>
  <si>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</si>
  <si>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</si>
  <si>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</si>
  <si>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</si>
  <si>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</si>
  <si>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</si>
  <si>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</si>
  <si>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</si>
  <si>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</si>
  <si>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</si>
  <si>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</si>
  <si>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</si>
  <si>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</si>
  <si>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</si>
  <si>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</si>
  <si>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</si>
  <si>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</si>
  <si>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</si>
  <si>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</si>
  <si>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</si>
  <si>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</si>
  <si>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</si>
  <si>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</si>
  <si>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</si>
  <si>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</si>
  <si>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</si>
  <si>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</si>
  <si>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</si>
  <si>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</si>
  <si>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</si>
  <si>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</si>
  <si>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</si>
  <si>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</si>
  <si>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</si>
  <si>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</si>
  <si>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</si>
  <si>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</si>
  <si>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</si>
  <si>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</si>
  <si>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</si>
  <si>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</si>
  <si>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</si>
  <si>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</si>
  <si>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</si>
  <si>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</si>
  <si>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</si>
  <si>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</si>
  <si>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</si>
  <si>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</si>
  <si>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</si>
  <si>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</si>
  <si>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</si>
  <si>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</si>
  <si>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</si>
  <si>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</si>
  <si>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</si>
  <si>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</si>
  <si>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</si>
  <si>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</si>
  <si>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</si>
  <si>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</si>
  <si>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</si>
  <si>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</si>
  <si>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</si>
  <si>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</si>
  <si>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</si>
  <si>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</si>
  <si>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</si>
  <si>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</si>
  <si>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</si>
  <si>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</si>
  <si>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</si>
  <si>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</si>
  <si>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</si>
  <si>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</si>
  <si>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</si>
  <si>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</si>
  <si>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</si>
  <si>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</si>
  <si>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</si>
  <si>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</si>
  <si>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</si>
  <si>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</si>
  <si>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</si>
  <si>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</si>
  <si>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</si>
  <si>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</si>
  <si>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</si>
  <si>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</si>
  <si>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</si>
  <si>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</si>
  <si>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</si>
  <si>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</si>
  <si>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</si>
  <si>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</si>
  <si>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</si>
  <si>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</si>
  <si>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</si>
  <si>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</si>
  <si>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</si>
  <si>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</si>
  <si>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</si>
  <si>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</si>
  <si>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</si>
  <si>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</si>
  <si>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</si>
  <si>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</si>
  <si>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</si>
  <si>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</si>
  <si>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</si>
  <si>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</si>
  <si>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</si>
  <si>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</si>
  <si>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</si>
  <si>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</si>
  <si>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</si>
  <si>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</si>
  <si>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</si>
  <si>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</si>
  <si>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</si>
  <si>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</si>
  <si>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</si>
  <si>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</si>
  <si>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</si>
  <si>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</si>
  <si>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</si>
  <si>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</si>
  <si>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</si>
  <si>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</si>
  <si>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</si>
  <si>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</si>
  <si>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</si>
  <si>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</si>
  <si>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</si>
  <si>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</si>
  <si>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</si>
  <si>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</si>
  <si>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</si>
  <si>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</si>
  <si>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</si>
  <si>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</si>
  <si>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</si>
  <si>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</si>
  <si>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</si>
  <si>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</si>
  <si>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</si>
  <si>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</si>
  <si>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</si>
  <si>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</si>
  <si>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</si>
  <si>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</si>
  <si>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</si>
  <si>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</si>
  <si>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</si>
  <si>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</si>
  <si>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</si>
  <si>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</si>
  <si>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</si>
  <si>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</si>
  <si>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</si>
  <si>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</si>
  <si>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</si>
  <si>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</si>
  <si>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</si>
  <si>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</si>
  <si>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</si>
  <si>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</si>
  <si>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</si>
  <si>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</si>
  <si>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</si>
  <si>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</si>
  <si>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</si>
  <si>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</si>
  <si>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</si>
  <si>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</si>
  <si>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</si>
  <si>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</si>
  <si>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</si>
  <si>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</si>
  <si>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</si>
  <si>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</si>
  <si>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</si>
  <si>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</si>
  <si>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</si>
  <si>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</si>
  <si>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</si>
  <si>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</si>
  <si>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</si>
  <si>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</si>
  <si>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</si>
  <si>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</si>
  <si>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</si>
  <si>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</si>
  <si>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</si>
  <si>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</si>
  <si>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</si>
  <si>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</si>
  <si>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</si>
  <si>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</si>
  <si>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</si>
  <si>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</si>
  <si>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</si>
  <si>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</si>
  <si>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</si>
  <si>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</si>
  <si>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</si>
  <si>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</si>
  <si>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</si>
  <si>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</si>
  <si>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</si>
  <si>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</si>
  <si>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</si>
  <si>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</si>
  <si>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</si>
  <si>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</si>
  <si>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</si>
  <si>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</si>
  <si>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</si>
  <si>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</si>
  <si>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</si>
  <si>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</si>
  <si>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</si>
  <si>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</si>
  <si>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</si>
  <si>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</si>
  <si>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</si>
  <si>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</si>
  <si>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</si>
  <si>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</si>
  <si>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</si>
  <si>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</si>
  <si>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</si>
  <si>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</si>
  <si>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</si>
  <si>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</si>
  <si>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</si>
  <si>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</si>
  <si>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</si>
  <si>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</si>
  <si>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</si>
  <si>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</si>
  <si>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</si>
  <si>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</si>
  <si>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</si>
  <si>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</si>
  <si>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</si>
  <si>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</si>
  <si>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</si>
  <si>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</si>
  <si>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</si>
  <si>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</si>
  <si>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</si>
  <si>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</si>
  <si>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</si>
  <si>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</si>
  <si>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</si>
  <si>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</si>
  <si>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</si>
  <si>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</si>
  <si>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</si>
  <si>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</si>
  <si>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</si>
  <si>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</si>
  <si>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</si>
  <si>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</si>
  <si>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</si>
  <si>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</si>
  <si>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</si>
  <si>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</si>
  <si>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</si>
  <si>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</si>
  <si>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</si>
  <si>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</si>
  <si>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</si>
  <si>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</si>
  <si>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</si>
  <si>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</si>
  <si>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</si>
  <si>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</si>
  <si>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</si>
  <si>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</si>
  <si>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</si>
  <si>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</si>
  <si>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</si>
  <si>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</si>
  <si>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</si>
  <si>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</si>
  <si>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</si>
  <si>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</si>
  <si>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</si>
  <si>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</si>
  <si>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</si>
  <si>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</si>
  <si>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</si>
  <si>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</si>
  <si>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</si>
  <si>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</si>
  <si>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</si>
  <si>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</si>
  <si>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</si>
  <si>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</si>
  <si>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</si>
  <si>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</si>
  <si>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</si>
  <si>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</si>
  <si>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</si>
  <si>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</si>
  <si>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</si>
  <si>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</si>
  <si>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</si>
  <si>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</si>
  <si>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</si>
  <si>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</si>
  <si>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</si>
  <si>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</si>
  <si>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</si>
  <si>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</si>
  <si>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</si>
  <si>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</si>
  <si>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</si>
  <si>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</si>
  <si>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</si>
  <si>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</si>
  <si>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</si>
  <si>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</si>
  <si>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</si>
  <si>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</si>
  <si>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</si>
  <si>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</si>
  <si>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</si>
  <si>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</si>
  <si>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</si>
  <si>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</si>
  <si>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</si>
  <si>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</si>
  <si>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</si>
  <si>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</si>
  <si>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</si>
  <si>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</si>
  <si>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</si>
  <si>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</si>
  <si>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</si>
  <si>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</si>
  <si>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</si>
  <si>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</si>
  <si>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</si>
  <si>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</si>
  <si>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</si>
  <si>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</si>
  <si>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</si>
  <si>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</si>
  <si>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</si>
  <si>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</si>
  <si>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</si>
  <si>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</si>
  <si>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</si>
  <si>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</si>
  <si>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</si>
  <si>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</si>
  <si>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</si>
  <si>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</si>
  <si>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</si>
  <si>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</si>
  <si>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</si>
  <si>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</si>
  <si>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</si>
  <si>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</si>
  <si>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</si>
  <si>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</si>
  <si>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</si>
  <si>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</si>
  <si>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</si>
  <si>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</si>
  <si>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</si>
  <si>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</si>
  <si>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</si>
  <si>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</si>
  <si>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</si>
  <si>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</si>
  <si>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</si>
  <si>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</si>
  <si>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</si>
  <si>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</si>
  <si>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</si>
  <si>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</si>
  <si>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</si>
  <si>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</si>
  <si>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</si>
  <si>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</si>
  <si>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</si>
  <si>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</si>
  <si>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</si>
  <si>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</si>
  <si>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</si>
  <si>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</si>
  <si>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</si>
  <si>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</si>
  <si>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</si>
  <si>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</si>
  <si>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</si>
  <si>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</si>
  <si>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</si>
  <si>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</si>
  <si>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</si>
  <si>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</si>
  <si>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</si>
  <si>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</si>
  <si>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</si>
  <si>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</si>
  <si>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</si>
  <si>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</si>
  <si>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</si>
  <si>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</si>
  <si>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</si>
  <si>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</si>
  <si>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</si>
  <si>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</si>
  <si>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</si>
  <si>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</si>
  <si>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</si>
  <si>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</si>
  <si>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</si>
  <si>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</si>
  <si>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</si>
  <si>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</si>
  <si>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</si>
  <si>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</si>
  <si>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</si>
  <si>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</si>
  <si>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</si>
  <si>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</si>
  <si>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</si>
  <si>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</si>
  <si>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</si>
  <si>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</si>
  <si>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</si>
  <si>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</si>
  <si>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</si>
  <si>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</si>
  <si>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</si>
  <si>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</si>
  <si>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</si>
  <si>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</si>
  <si>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</si>
  <si>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</si>
  <si>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</si>
  <si>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</si>
  <si>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</si>
  <si>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</si>
  <si>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</si>
  <si>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</si>
  <si>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</si>
  <si>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</si>
  <si>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</si>
  <si>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</si>
  <si>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</si>
  <si>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</si>
  <si>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</si>
  <si>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</si>
  <si>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</si>
  <si>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</si>
  <si>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</si>
  <si>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</si>
  <si>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</si>
  <si>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</si>
  <si>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</si>
  <si>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</si>
  <si>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</si>
  <si>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</si>
  <si>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</si>
  <si>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</si>
  <si>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</si>
  <si>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</si>
  <si>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</si>
  <si>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</si>
  <si>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</si>
  <si>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</si>
  <si>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</si>
  <si>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</si>
  <si>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</si>
  <si>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</si>
  <si>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</si>
  <si>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</si>
  <si>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</si>
  <si>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</si>
  <si>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</si>
  <si>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</si>
  <si>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</si>
  <si>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</si>
  <si>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</si>
  <si>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</si>
  <si>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</si>
  <si>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</si>
  <si>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</si>
  <si>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</si>
  <si>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</si>
  <si>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</si>
  <si>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</si>
  <si>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</si>
  <si>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</si>
  <si>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</si>
  <si>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</si>
  <si>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</si>
  <si>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</si>
  <si>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</si>
  <si>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</si>
  <si>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</si>
  <si>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</si>
  <si>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</si>
  <si>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</si>
  <si>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</si>
  <si>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</si>
  <si>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</si>
  <si>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</si>
  <si>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</si>
  <si>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</si>
  <si>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</si>
  <si>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</si>
  <si>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</si>
  <si>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</si>
  <si>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</si>
  <si>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</si>
  <si>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</si>
  <si>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</si>
  <si>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</si>
  <si>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</si>
  <si>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</si>
  <si>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</si>
  <si>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</si>
  <si>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</si>
  <si>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</si>
  <si>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</si>
  <si>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</si>
  <si>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</si>
  <si>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</si>
  <si>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</si>
  <si>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</si>
  <si>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</si>
  <si>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</si>
  <si>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</si>
  <si>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</si>
  <si>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</si>
  <si>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</si>
  <si>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</si>
  <si>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</si>
  <si>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</si>
  <si>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</si>
  <si>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</si>
  <si>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</si>
  <si>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</si>
  <si>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</si>
  <si>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</si>
  <si>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</si>
  <si>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</si>
  <si>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</si>
  <si>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</si>
  <si>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</si>
  <si>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</si>
  <si>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</si>
  <si>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</si>
  <si>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</si>
  <si>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</si>
  <si>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</si>
  <si>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</si>
  <si>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</si>
  <si>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</si>
  <si>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</si>
  <si>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</si>
  <si>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</si>
  <si>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</si>
  <si>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</si>
  <si>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</si>
  <si>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</si>
  <si>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</si>
  <si>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</si>
  <si>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</si>
  <si>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</si>
  <si>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</si>
  <si>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</si>
  <si>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</si>
  <si>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</si>
  <si>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</si>
  <si>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</si>
  <si>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</si>
  <si>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</si>
  <si>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</si>
  <si>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</si>
  <si>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</si>
  <si>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</si>
  <si>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</si>
  <si>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</si>
  <si>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</si>
  <si>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</si>
  <si>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</si>
  <si>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</si>
  <si>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</si>
  <si>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</si>
  <si>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</si>
  <si>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</si>
  <si>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</si>
  <si>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</si>
  <si>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</si>
  <si>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</si>
  <si>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</si>
  <si>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</si>
  <si>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</si>
  <si>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</si>
  <si>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</si>
  <si>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</si>
  <si>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</si>
  <si>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</si>
  <si>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</si>
  <si>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</si>
  <si>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</si>
  <si>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</si>
  <si>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</si>
  <si>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</si>
  <si>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</si>
  <si>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</si>
  <si>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</si>
  <si>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</si>
  <si>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</si>
  <si>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</si>
  <si>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</si>
  <si>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</si>
  <si>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</si>
  <si>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</si>
  <si>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</si>
  <si>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</si>
  <si>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</si>
  <si>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</si>
  <si>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</si>
  <si>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</si>
  <si>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</si>
  <si>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</si>
  <si>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</si>
  <si>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</si>
  <si>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</si>
  <si>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</si>
  <si>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</si>
  <si>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</si>
  <si>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</si>
  <si>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</si>
  <si>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</si>
  <si>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</si>
  <si>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</si>
  <si>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</si>
  <si>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</si>
  <si>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</si>
  <si>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</si>
  <si>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</si>
  <si>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</si>
  <si>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</si>
  <si>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</si>
  <si>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</si>
  <si>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</si>
  <si>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</si>
  <si>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</si>
  <si>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</si>
  <si>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</si>
  <si>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</si>
  <si>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</si>
  <si>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</si>
  <si>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</si>
  <si>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</si>
  <si>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</si>
  <si>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</si>
  <si>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</si>
  <si>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</si>
  <si>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</si>
  <si>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</si>
  <si>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</si>
  <si>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</si>
  <si>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</si>
  <si>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</si>
  <si>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</si>
  <si>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</si>
  <si>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</si>
  <si>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</si>
  <si>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</si>
  <si>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</si>
  <si>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</si>
  <si>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</si>
  <si>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</si>
  <si>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</si>
  <si>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</si>
  <si>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</si>
  <si>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</si>
  <si>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</si>
  <si>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</si>
  <si>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</si>
  <si>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</si>
  <si>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</si>
  <si>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</si>
  <si>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</si>
  <si>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</si>
  <si>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</si>
  <si>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</si>
  <si>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</si>
  <si>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</si>
  <si>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</si>
  <si>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</si>
  <si>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</si>
  <si>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</si>
  <si>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</si>
  <si>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</si>
  <si>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</si>
  <si>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</si>
  <si>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</si>
  <si>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</si>
  <si>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</si>
  <si>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</si>
  <si>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</si>
  <si>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</si>
  <si>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</si>
  <si>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</si>
  <si>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</si>
  <si>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</si>
  <si>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</si>
  <si>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</si>
  <si>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</si>
  <si>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</si>
  <si>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</si>
  <si>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</si>
  <si>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</si>
  <si>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</si>
  <si>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</si>
  <si>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</si>
  <si>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</si>
  <si>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</si>
  <si>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</si>
  <si>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</si>
  <si>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</si>
  <si>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</si>
  <si>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</si>
  <si>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</si>
  <si>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</si>
  <si>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</si>
  <si>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</si>
  <si>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</si>
  <si>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</si>
  <si>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</si>
  <si>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</si>
  <si>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</si>
  <si>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</si>
  <si>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</si>
  <si>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</si>
  <si>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</si>
  <si>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</si>
  <si>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</si>
  <si>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</si>
  <si>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</si>
  <si>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</si>
  <si>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</si>
  <si>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</si>
  <si>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</si>
  <si>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</si>
  <si>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</si>
  <si>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</si>
  <si>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</si>
  <si>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</si>
  <si>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</si>
  <si>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</si>
  <si>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</si>
  <si>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</si>
  <si>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</si>
  <si>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</si>
  <si>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</si>
  <si>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</si>
  <si>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</si>
  <si>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</si>
  <si>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</si>
  <si>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</si>
  <si>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</si>
  <si>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</si>
  <si>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</si>
  <si>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</si>
  <si>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</si>
  <si>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</si>
  <si>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</si>
  <si>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</si>
  <si>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</si>
  <si>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</si>
  <si>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</si>
  <si>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</si>
  <si>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</si>
  <si>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</si>
  <si>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</si>
  <si>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</si>
  <si>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</si>
  <si>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</si>
  <si>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</si>
  <si>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</si>
  <si>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</si>
  <si>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</si>
  <si>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</si>
  <si>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</si>
  <si>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</si>
  <si>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</si>
  <si>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</si>
  <si>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</si>
  <si>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</si>
  <si>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</si>
  <si>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</si>
  <si>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</si>
  <si>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</si>
  <si>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</si>
  <si>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</si>
  <si>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</si>
  <si>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</si>
  <si>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</si>
  <si>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</si>
  <si>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</si>
  <si>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</si>
  <si>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</si>
  <si>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</si>
  <si>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</si>
  <si>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</si>
  <si>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</si>
  <si>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</si>
  <si>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</si>
  <si>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</si>
  <si>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</si>
  <si>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</si>
  <si>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</si>
  <si>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</si>
  <si>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</si>
  <si>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</si>
  <si>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</si>
  <si>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</si>
  <si>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</si>
  <si>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</si>
  <si>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</si>
  <si>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</si>
  <si>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</si>
  <si>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</si>
  <si>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</si>
  <si>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</si>
  <si>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</si>
  <si>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</si>
  <si>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</si>
  <si>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</si>
  <si>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</si>
  <si>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</si>
  <si>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</si>
  <si>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</si>
  <si>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</si>
  <si>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</si>
  <si>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</si>
  <si>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</si>
  <si>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</si>
  <si>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</si>
  <si>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</si>
  <si>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</si>
  <si>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</si>
  <si>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</si>
  <si>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</si>
  <si>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</si>
  <si>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</si>
  <si>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</si>
  <si>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</si>
  <si>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</si>
  <si>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</si>
  <si>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</si>
  <si>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</si>
  <si>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</si>
  <si>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</si>
  <si>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</si>
  <si>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</si>
  <si>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</si>
  <si>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</si>
  <si>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</si>
  <si>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</si>
  <si>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</si>
  <si>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</si>
  <si>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</si>
  <si>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</si>
  <si>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</si>
  <si>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</si>
  <si>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</si>
  <si>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</si>
  <si>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</si>
  <si>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</si>
  <si>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</si>
  <si>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</si>
  <si>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</si>
  <si>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</si>
  <si>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</si>
  <si>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</si>
  <si>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</si>
  <si>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</si>
  <si>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</si>
  <si>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</si>
  <si>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</si>
  <si>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</si>
  <si>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</si>
  <si>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</si>
  <si>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</si>
  <si>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</si>
  <si>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</si>
  <si>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</si>
  <si>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</si>
  <si>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</si>
  <si>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</si>
  <si>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</si>
  <si>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</si>
  <si>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</si>
  <si>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</si>
  <si>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</si>
  <si>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</si>
  <si>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</si>
  <si>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</si>
  <si>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</si>
  <si>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</si>
  <si>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</si>
  <si>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</si>
  <si>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</si>
  <si>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</si>
  <si>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</si>
  <si>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</si>
  <si>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</si>
  <si>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</si>
  <si>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</si>
  <si>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</si>
  <si>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</si>
  <si>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</si>
  <si>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</si>
  <si>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</si>
  <si>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</si>
  <si>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</si>
  <si>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</si>
  <si>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</si>
  <si>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</si>
  <si>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</si>
  <si>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</si>
  <si>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</si>
  <si>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</si>
  <si>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</si>
  <si>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</si>
  <si>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</si>
  <si>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</si>
  <si>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</si>
  <si>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</si>
  <si>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</si>
  <si>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</si>
  <si>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</si>
  <si>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</si>
  <si>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</si>
  <si>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</si>
  <si>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</si>
  <si>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</si>
  <si>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</si>
  <si>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</si>
  <si>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</si>
  <si>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</si>
  <si>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</si>
  <si>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</si>
  <si>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</si>
  <si>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</si>
  <si>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</si>
  <si>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</si>
  <si>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</si>
  <si>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</si>
  <si>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</si>
  <si>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</si>
  <si>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</si>
  <si>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</si>
  <si>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</si>
  <si>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</si>
  <si>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</si>
  <si>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</si>
  <si>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</si>
  <si>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</si>
  <si>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</si>
  <si>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</si>
  <si>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</si>
  <si>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</si>
  <si>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</si>
  <si>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</si>
  <si>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</si>
  <si>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</si>
  <si>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</si>
  <si>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</si>
  <si>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</si>
  <si>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</si>
  <si>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</si>
  <si>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</si>
  <si>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</si>
  <si>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</si>
  <si>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</si>
  <si>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</si>
  <si>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</si>
  <si>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</si>
  <si>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</si>
  <si>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</si>
  <si>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</si>
  <si>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</si>
  <si>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</si>
  <si>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</si>
  <si>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</si>
  <si>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</si>
  <si>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</si>
  <si>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</si>
  <si>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</si>
  <si>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</si>
  <si>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</si>
  <si>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</si>
  <si>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</si>
  <si>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</si>
  <si>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</si>
  <si>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</si>
  <si>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</si>
  <si>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</si>
  <si>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</si>
  <si>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</si>
  <si>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</si>
  <si>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</si>
  <si>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</si>
  <si>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</si>
  <si>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</si>
  <si>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</si>
  <si>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</si>
  <si>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</si>
  <si>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</si>
  <si>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</si>
  <si>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</si>
  <si>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</si>
  <si>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</si>
  <si>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</si>
  <si>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</si>
  <si>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</si>
  <si>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</si>
  <si>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</si>
  <si>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</si>
  <si>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</si>
  <si>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</si>
  <si>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</si>
  <si>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</si>
  <si>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</si>
  <si>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</si>
  <si>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</si>
  <si>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</si>
  <si>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</si>
  <si>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</si>
  <si>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</si>
  <si>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</si>
  <si>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</si>
  <si>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</si>
  <si>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</si>
  <si>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</si>
  <si>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</si>
  <si>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</si>
  <si>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</si>
  <si>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</si>
  <si>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</si>
  <si>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</si>
  <si>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</si>
  <si>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</si>
  <si>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</si>
  <si>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</si>
  <si>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</si>
  <si>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</si>
  <si>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</si>
  <si>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</si>
  <si>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</si>
  <si>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</si>
  <si>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</si>
  <si>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</si>
  <si>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</si>
  <si>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</si>
  <si>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</si>
  <si>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</si>
  <si>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</si>
  <si>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</si>
  <si>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</si>
  <si>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</si>
  <si>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</si>
  <si>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</si>
  <si>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</si>
  <si>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</si>
  <si>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</si>
  <si>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</si>
  <si>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</si>
  <si>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</si>
  <si>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</si>
  <si>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</si>
  <si>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</si>
  <si>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</si>
  <si>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</si>
  <si>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</si>
  <si>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</si>
  <si>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</si>
  <si>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</si>
  <si>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</si>
  <si>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</si>
  <si>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</si>
  <si>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</si>
  <si>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</si>
  <si>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</si>
  <si>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</si>
  <si>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</si>
  <si>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</si>
  <si>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</si>
  <si>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</si>
  <si>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</si>
  <si>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</si>
  <si>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</si>
  <si>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</si>
  <si>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</si>
  <si>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</si>
  <si>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</si>
  <si>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</si>
  <si>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</si>
  <si>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</si>
  <si>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</si>
  <si>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</si>
  <si>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</si>
  <si>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</si>
  <si>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</si>
  <si>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</si>
  <si>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</si>
  <si>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</si>
  <si>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</si>
  <si>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</si>
  <si>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</si>
  <si>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</si>
  <si>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</si>
  <si>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</si>
  <si>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</si>
  <si>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</si>
  <si>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</si>
  <si>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</si>
  <si>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</si>
  <si>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</si>
  <si>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</si>
  <si>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</si>
  <si>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</si>
  <si>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</si>
  <si>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</si>
  <si>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</si>
  <si>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</si>
  <si>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</si>
  <si>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</si>
  <si>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</si>
  <si>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</si>
  <si>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</si>
  <si>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</si>
  <si>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</si>
  <si>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</si>
  <si>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</si>
  <si>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</si>
  <si>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</si>
  <si>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</si>
  <si>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</si>
  <si>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</si>
  <si>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</si>
  <si>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</si>
  <si>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</si>
  <si>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</si>
  <si>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</si>
  <si>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</si>
  <si>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</si>
  <si>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</si>
  <si>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</si>
  <si>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</si>
  <si>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</si>
  <si>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</si>
  <si>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</si>
  <si>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</si>
  <si>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</si>
  <si>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</si>
  <si>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</si>
  <si>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</si>
  <si>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</si>
  <si>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</si>
  <si>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</si>
  <si>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</si>
  <si>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</si>
  <si>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</si>
  <si>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</si>
  <si>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</si>
  <si>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</si>
  <si>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</si>
  <si>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</si>
  <si>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</si>
  <si>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</si>
  <si>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</si>
  <si>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</si>
  <si>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</si>
  <si>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</si>
  <si>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</si>
  <si>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</si>
  <si>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</si>
  <si>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</si>
  <si>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</si>
  <si>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</si>
  <si>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</si>
  <si>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</si>
  <si>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</si>
  <si>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</si>
  <si>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</si>
  <si>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</si>
  <si>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</si>
  <si>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</si>
  <si>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</si>
  <si>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</si>
  <si>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</si>
  <si>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</si>
  <si>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</si>
  <si>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</si>
  <si>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</si>
  <si>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</si>
  <si>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</si>
  <si>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</si>
  <si>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</si>
  <si>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</si>
  <si>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</si>
  <si>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</si>
  <si>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</si>
  <si>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</si>
  <si>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</si>
  <si>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</si>
  <si>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</si>
  <si>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</si>
  <si>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</si>
  <si>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</si>
  <si>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</si>
  <si>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</si>
  <si>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</si>
  <si>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</si>
  <si>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</si>
  <si>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</si>
  <si>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</si>
  <si>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</si>
  <si>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</si>
  <si>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</si>
  <si>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</si>
  <si>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</si>
  <si>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</si>
  <si>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</si>
  <si>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</si>
  <si>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</si>
  <si>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</si>
  <si>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</si>
  <si>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</si>
  <si>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</si>
  <si>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</si>
  <si>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</si>
  <si>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</si>
  <si>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</si>
  <si>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</si>
  <si>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</si>
  <si>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</si>
  <si>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</si>
  <si>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</si>
  <si>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</si>
  <si>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</si>
  <si>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</si>
  <si>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</si>
  <si>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</si>
  <si>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</si>
  <si>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</si>
  <si>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</si>
  <si>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</si>
  <si>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</si>
  <si>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</si>
  <si>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</si>
  <si>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</si>
  <si>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</si>
  <si>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</si>
  <si>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</si>
  <si>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</si>
  <si>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</si>
  <si>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</si>
  <si>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</si>
  <si>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</si>
  <si>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</si>
  <si>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</si>
  <si>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</si>
  <si>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</si>
  <si>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</si>
  <si>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</si>
  <si>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</si>
  <si>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</si>
  <si>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</si>
  <si>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</si>
  <si>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</si>
  <si>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</si>
  <si>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</si>
  <si>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</si>
  <si>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</si>
  <si>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</si>
  <si>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</si>
  <si>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</si>
  <si>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</si>
  <si>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</si>
  <si>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</si>
  <si>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</si>
  <si>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</si>
  <si>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</si>
  <si>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</si>
  <si>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</si>
  <si>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</si>
  <si>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</si>
  <si>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</si>
  <si>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</si>
  <si>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</si>
  <si>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</si>
  <si>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</si>
  <si>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</si>
  <si>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</si>
  <si>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</si>
  <si>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</si>
  <si>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</si>
  <si>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</si>
  <si>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</si>
  <si>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</si>
  <si>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</si>
  <si>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</si>
  <si>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</si>
  <si>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</si>
  <si>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</si>
  <si>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</si>
  <si>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</si>
  <si>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</si>
  <si>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</si>
  <si>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</si>
  <si>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</si>
  <si>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</si>
  <si>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</si>
  <si>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</si>
  <si>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</si>
  <si>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</si>
  <si>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</si>
  <si>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</si>
  <si>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</si>
  <si>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</si>
  <si>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</si>
  <si>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</si>
  <si>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</si>
  <si>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</si>
  <si>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</si>
  <si>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</si>
  <si>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</si>
  <si>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</si>
  <si>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</si>
  <si>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</si>
  <si>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</si>
  <si>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</si>
  <si>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</si>
  <si>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</si>
  <si>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</si>
  <si>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</si>
  <si>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</si>
  <si>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</si>
  <si>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</si>
  <si>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</si>
  <si>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</si>
  <si>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</si>
  <si>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</si>
  <si>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</si>
  <si>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</si>
  <si>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</si>
  <si>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</si>
  <si>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</si>
  <si>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</si>
  <si>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</si>
  <si>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</si>
  <si>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</si>
  <si>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</si>
  <si>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</si>
  <si>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</si>
  <si>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</si>
  <si>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</si>
  <si>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</si>
  <si>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</si>
  <si>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</si>
  <si>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</si>
  <si>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</si>
  <si>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</si>
  <si>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</si>
  <si>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</si>
  <si>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</si>
  <si>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</si>
  <si>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</si>
  <si>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</si>
  <si>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</si>
  <si>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</si>
  <si>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</si>
  <si>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</si>
  <si>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</si>
  <si>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</si>
  <si>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</si>
  <si>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</si>
  <si>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</si>
  <si>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</si>
  <si>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</si>
  <si>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</si>
  <si>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</si>
  <si>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</si>
  <si>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</si>
  <si>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</si>
  <si>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</si>
  <si>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</si>
  <si>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</si>
  <si>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</si>
  <si>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</si>
  <si>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</si>
  <si>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</si>
  <si>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</si>
  <si>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</si>
  <si>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</si>
  <si>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</si>
  <si>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</si>
  <si>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</si>
  <si>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</si>
  <si>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</si>
  <si>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</si>
  <si>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</si>
  <si>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</si>
  <si>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</si>
  <si>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</si>
  <si>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</si>
  <si>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</si>
  <si>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</si>
  <si>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</si>
  <si>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</si>
  <si>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</si>
  <si>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</si>
  <si>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</si>
  <si>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</si>
  <si>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</si>
  <si>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</si>
  <si>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</si>
  <si>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</si>
  <si>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</si>
  <si>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</si>
  <si>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</si>
  <si>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</si>
  <si>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</si>
  <si>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</si>
  <si>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</si>
  <si>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</si>
  <si>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</si>
  <si>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</si>
  <si>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</si>
  <si>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</si>
  <si>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</si>
  <si>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</si>
  <si>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</si>
  <si>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</si>
  <si>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</si>
  <si>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</si>
  <si>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</si>
  <si>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</si>
  <si>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</si>
  <si>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</si>
  <si>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</si>
  <si>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</si>
  <si>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</si>
  <si>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</si>
  <si>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</si>
  <si>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</si>
  <si>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</si>
  <si>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</si>
  <si>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</si>
  <si>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</si>
  <si>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</si>
  <si>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</si>
  <si>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</si>
  <si>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</si>
  <si>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</si>
  <si>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</si>
  <si>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</si>
  <si>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</si>
  <si>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</si>
  <si>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</si>
  <si>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</si>
  <si>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</si>
  <si>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</si>
  <si>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</si>
  <si>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</si>
  <si>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</si>
  <si>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</si>
  <si>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</si>
  <si>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</si>
  <si>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</si>
  <si>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</si>
  <si>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</si>
  <si>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</si>
  <si>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</si>
  <si>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</si>
  <si>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</si>
  <si>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</si>
  <si>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</si>
  <si>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</si>
  <si>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</si>
  <si>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</si>
  <si>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</si>
  <si>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</si>
  <si>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</si>
  <si>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</si>
  <si>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</si>
  <si>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</si>
  <si>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</si>
  <si>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</si>
  <si>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</si>
  <si>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</si>
  <si>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</si>
  <si>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</si>
  <si>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</si>
  <si>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</si>
  <si>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</si>
  <si>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</si>
  <si>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</si>
  <si>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</si>
  <si>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</si>
  <si>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</si>
  <si>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</si>
  <si>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</si>
  <si>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</si>
  <si>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</si>
  <si>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</si>
  <si>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</si>
  <si>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</si>
  <si>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</si>
  <si>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</si>
  <si>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</si>
  <si>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</si>
  <si>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</si>
  <si>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</si>
  <si>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</si>
  <si>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</si>
  <si>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</si>
  <si>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</si>
  <si>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</si>
  <si>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</si>
  <si>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</si>
  <si>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</si>
  <si>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</si>
  <si>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</si>
  <si>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</si>
  <si>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</si>
  <si>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</si>
  <si>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</si>
  <si>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</si>
  <si>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</si>
  <si>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</si>
  <si>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</si>
  <si>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</si>
  <si>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</si>
  <si>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</si>
  <si>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</si>
  <si>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</si>
  <si>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</si>
  <si>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</si>
  <si>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</si>
  <si>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</si>
  <si>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</si>
  <si>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</si>
  <si>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</si>
  <si>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</si>
  <si>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</si>
  <si>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</si>
  <si>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</si>
  <si>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</si>
  <si>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</si>
  <si>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</si>
  <si>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</si>
  <si>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</si>
  <si>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</si>
  <si>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</si>
  <si>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</si>
  <si>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</si>
  <si>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</si>
  <si>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</si>
  <si>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</si>
  <si>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</si>
  <si>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</si>
  <si>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</si>
  <si>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</si>
  <si>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</si>
  <si>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</si>
  <si>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</si>
  <si>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</si>
  <si>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</si>
  <si>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</si>
  <si>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</si>
  <si>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</si>
  <si>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</si>
  <si>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</si>
  <si>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</si>
  <si>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</si>
  <si>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</si>
  <si>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</si>
  <si>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</si>
  <si>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</si>
  <si>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</si>
  <si>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</si>
  <si>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</si>
  <si>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</si>
  <si>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</si>
  <si>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</si>
  <si>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</si>
  <si>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</si>
  <si>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</si>
  <si>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</si>
  <si>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</si>
  <si>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</si>
  <si>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</si>
  <si>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</si>
  <si>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</si>
  <si>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</si>
  <si>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</si>
  <si>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</si>
  <si>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</si>
  <si>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</si>
  <si>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</si>
  <si>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</si>
  <si>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</si>
  <si>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</si>
  <si>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</si>
  <si>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</si>
  <si>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</si>
  <si>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</si>
  <si>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</si>
  <si>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</si>
  <si>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</si>
  <si>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</si>
  <si>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</si>
  <si>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</si>
  <si>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</si>
  <si>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</si>
  <si>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</si>
  <si>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</si>
  <si>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</si>
  <si>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</si>
  <si>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</si>
  <si>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</si>
  <si>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</si>
  <si>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</si>
  <si>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</si>
  <si>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</si>
  <si>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</si>
  <si>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</si>
  <si>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</si>
  <si>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</si>
  <si>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</si>
  <si>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</si>
  <si>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</si>
  <si>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</si>
  <si>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</si>
  <si>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</si>
  <si>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</si>
  <si>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</si>
  <si>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</si>
  <si>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</si>
  <si>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</si>
  <si>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</si>
  <si>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</si>
  <si>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</si>
  <si>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</si>
  <si>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</si>
  <si>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</si>
  <si>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</si>
  <si>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</si>
  <si>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</si>
  <si>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</si>
  <si>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</si>
  <si>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</si>
  <si>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</si>
  <si>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</si>
  <si>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</si>
  <si>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</si>
  <si>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</si>
  <si>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</si>
  <si>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</si>
  <si>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</si>
  <si>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</si>
  <si>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</si>
  <si>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</si>
  <si>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</si>
  <si>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</si>
  <si>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</si>
  <si>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</si>
  <si>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</si>
  <si>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</si>
  <si>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</si>
  <si>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</si>
  <si>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</si>
  <si>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</si>
  <si>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</si>
  <si>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</si>
  <si>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</si>
  <si>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</si>
  <si>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</si>
  <si>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</si>
  <si>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</si>
  <si>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</si>
  <si>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</si>
  <si>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</si>
  <si>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</si>
  <si>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</si>
  <si>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</si>
  <si>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</si>
  <si>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</si>
  <si>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</si>
  <si>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</si>
  <si>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</si>
  <si>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</si>
  <si>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</si>
  <si>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</si>
  <si>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</si>
  <si>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</si>
  <si>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</si>
  <si>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</si>
  <si>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</si>
  <si>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</si>
  <si>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</si>
  <si>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</si>
  <si>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</si>
  <si>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</si>
  <si>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</si>
  <si>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</si>
  <si>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</si>
  <si>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</si>
  <si>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</si>
  <si>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</si>
  <si>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</si>
  <si>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</si>
  <si>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</si>
  <si>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</si>
  <si>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</si>
  <si>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</si>
  <si>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</si>
  <si>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</si>
  <si>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</si>
  <si>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</si>
  <si>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</si>
  <si>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</si>
  <si>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</si>
  <si>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</si>
  <si>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</si>
  <si>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</si>
  <si>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</si>
  <si>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</si>
  <si>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</si>
  <si>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</si>
  <si>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</si>
  <si>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</si>
  <si>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</si>
  <si>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</si>
  <si>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</si>
  <si>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</si>
  <si>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</si>
  <si>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</si>
  <si>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</si>
  <si>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</si>
  <si>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</si>
  <si>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</si>
  <si>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</si>
  <si>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</si>
  <si>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</si>
  <si>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</si>
  <si>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</si>
  <si>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</si>
  <si>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</si>
  <si>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</si>
  <si>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</si>
  <si>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</si>
  <si>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</si>
  <si>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</si>
  <si>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</si>
  <si>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</si>
  <si>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</si>
  <si>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</si>
  <si>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</si>
  <si>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</si>
  <si>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</si>
  <si>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</si>
  <si>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</si>
  <si>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</si>
  <si>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</si>
  <si>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</si>
  <si>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</si>
  <si>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</si>
  <si>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</si>
  <si>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</si>
  <si>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</si>
  <si>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</si>
  <si>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</si>
  <si>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</si>
  <si>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</si>
  <si>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</si>
  <si>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</si>
  <si>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</si>
  <si>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</si>
  <si>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</si>
  <si>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</si>
  <si>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</si>
  <si>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</si>
  <si>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</si>
  <si>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</si>
  <si>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</si>
  <si>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</si>
  <si>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</si>
  <si>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</si>
  <si>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</si>
  <si>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</si>
  <si>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</si>
  <si>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</si>
  <si>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</si>
  <si>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</si>
  <si>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</si>
  <si>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</si>
  <si>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</si>
  <si>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</si>
  <si>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</si>
  <si>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</si>
  <si>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</si>
  <si>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</si>
  <si>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</si>
  <si>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</si>
  <si>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</si>
  <si>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</si>
  <si>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</si>
  <si>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</si>
  <si>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</si>
  <si>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</si>
  <si>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</si>
  <si>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</si>
  <si>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</si>
  <si>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</si>
  <si>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</si>
  <si>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</si>
  <si>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</si>
  <si>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</si>
  <si>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</si>
  <si>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</si>
  <si>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</si>
  <si>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</si>
  <si>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</si>
  <si>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</si>
  <si>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</si>
  <si>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</si>
  <si>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</si>
  <si>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</si>
  <si>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</si>
  <si>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</si>
  <si>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</si>
  <si>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</si>
  <si>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</si>
  <si>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</si>
  <si>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</si>
  <si>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</si>
  <si>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</si>
  <si>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</si>
  <si>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</si>
  <si>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</si>
  <si>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</si>
  <si>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</si>
  <si>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</si>
  <si>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</si>
  <si>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</si>
  <si>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</si>
  <si>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</si>
  <si>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</si>
  <si>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</si>
  <si>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</si>
  <si>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</si>
  <si>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</si>
  <si>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</si>
  <si>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</si>
  <si>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</si>
  <si>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</si>
  <si>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</si>
  <si>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</si>
  <si>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</si>
  <si>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</si>
  <si>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</si>
  <si>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</si>
  <si>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</si>
  <si>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</si>
  <si>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</si>
  <si>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</si>
  <si>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</si>
  <si>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</si>
  <si>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</si>
  <si>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</si>
  <si>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</si>
  <si>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</si>
  <si>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</si>
  <si>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</si>
  <si>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</si>
  <si>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</si>
  <si>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</si>
  <si>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</si>
  <si>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</si>
  <si>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</si>
  <si>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</si>
  <si>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</si>
  <si>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</si>
  <si>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</si>
  <si>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</si>
  <si>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</si>
  <si>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</si>
  <si>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</si>
  <si>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</si>
  <si>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</si>
  <si>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</si>
  <si>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</si>
  <si>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</si>
  <si>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</si>
  <si>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</si>
  <si>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</si>
  <si>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</si>
  <si>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</si>
  <si>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</si>
  <si>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</si>
  <si>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</si>
  <si>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</si>
  <si>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</si>
  <si>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</si>
  <si>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</si>
  <si>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</si>
  <si>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</si>
  <si>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</si>
  <si>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</si>
  <si>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</si>
  <si>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</si>
  <si>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</si>
  <si>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</si>
  <si>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</si>
  <si>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</si>
  <si>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</si>
  <si>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</si>
  <si>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</si>
  <si>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</si>
  <si>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</si>
  <si>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</si>
  <si>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</si>
  <si>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</si>
  <si>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</si>
  <si>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</si>
  <si>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</si>
  <si>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</si>
  <si>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</si>
  <si>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</si>
  <si>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</si>
  <si>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</si>
  <si>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</si>
  <si>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</si>
  <si>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</si>
  <si>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</si>
  <si>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</si>
  <si>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</si>
  <si>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</si>
  <si>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</si>
  <si>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</si>
  <si>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</si>
  <si>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</si>
  <si>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</si>
  <si>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</si>
  <si>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</si>
  <si>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</si>
  <si>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</si>
  <si>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</si>
  <si>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</si>
  <si>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</si>
  <si>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</si>
  <si>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</si>
  <si>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</si>
  <si>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</si>
  <si>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</si>
  <si>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</si>
  <si>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</si>
  <si>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</si>
  <si>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</si>
  <si>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</si>
  <si>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</si>
  <si>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</si>
  <si>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</si>
  <si>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</si>
  <si>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</si>
  <si>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</si>
  <si>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</si>
  <si>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</si>
  <si>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</si>
  <si>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</si>
  <si>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</si>
  <si>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</si>
  <si>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</si>
  <si>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</si>
  <si>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</si>
  <si>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</si>
  <si>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</si>
  <si>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</si>
  <si>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</si>
  <si>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</si>
  <si>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</si>
  <si>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</si>
  <si>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</si>
  <si>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</si>
  <si>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</si>
  <si>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</si>
  <si>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</si>
  <si>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</si>
  <si>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</si>
  <si>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</si>
  <si>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</si>
  <si>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</si>
  <si>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</si>
  <si>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</si>
  <si>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</si>
  <si>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</si>
  <si>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</si>
  <si>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</si>
  <si>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</si>
  <si>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</si>
  <si>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</si>
  <si>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</si>
  <si>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</si>
  <si>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</si>
  <si>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</si>
  <si>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</si>
  <si>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</si>
  <si>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</si>
  <si>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</si>
  <si>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</si>
  <si>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</si>
  <si>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</si>
  <si>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</si>
  <si>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</si>
  <si>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</si>
  <si>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</si>
  <si>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</si>
  <si>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</si>
  <si>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</si>
  <si>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</si>
  <si>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</si>
  <si>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</si>
  <si>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</si>
  <si>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</si>
  <si>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</si>
  <si>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</si>
  <si>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</si>
  <si>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</si>
  <si>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</si>
  <si>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</si>
  <si>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</si>
  <si>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</si>
  <si>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</si>
  <si>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</si>
  <si>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</si>
  <si>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</si>
  <si>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</si>
  <si>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</si>
  <si>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</si>
  <si>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</si>
  <si>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</si>
  <si>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</si>
  <si>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</si>
  <si>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</si>
  <si>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</si>
  <si>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</si>
  <si>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</si>
  <si>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</si>
  <si>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</si>
  <si>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</si>
  <si>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</si>
  <si>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</si>
  <si>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</si>
  <si>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</si>
  <si>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</si>
  <si>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</si>
  <si>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</si>
  <si>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</si>
  <si>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</si>
  <si>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</si>
  <si>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</si>
  <si>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</si>
  <si>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</si>
  <si>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</si>
  <si>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</si>
  <si>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</si>
  <si>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</si>
  <si>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</si>
  <si>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</si>
  <si>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</si>
  <si>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</si>
  <si>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</si>
  <si>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</si>
  <si>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</si>
  <si>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</si>
  <si>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</si>
  <si>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</si>
  <si>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</si>
  <si>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</si>
  <si>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</si>
  <si>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</si>
  <si>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</si>
  <si>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</si>
  <si>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</si>
  <si>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</si>
  <si>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</si>
  <si>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</si>
  <si>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</si>
  <si>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</si>
  <si>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</si>
  <si>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</si>
  <si>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</si>
  <si>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</si>
  <si>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</si>
  <si>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</si>
  <si>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</si>
  <si>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</si>
  <si>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</si>
  <si>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</si>
  <si>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</si>
  <si>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</si>
  <si>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</si>
  <si>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</si>
  <si>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</si>
  <si>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</si>
  <si>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</si>
  <si>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</si>
  <si>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</si>
  <si>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</si>
  <si>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</si>
  <si>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</si>
  <si>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</si>
  <si>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</si>
  <si>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</si>
  <si>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</si>
  <si>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</si>
  <si>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</si>
  <si>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</si>
  <si>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</si>
  <si>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</si>
  <si>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</si>
  <si>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</si>
  <si>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</si>
  <si>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</si>
  <si>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</si>
  <si>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</si>
  <si>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</si>
  <si>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</si>
  <si>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</si>
  <si>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</si>
  <si>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</si>
  <si>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</si>
  <si>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</si>
  <si>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</si>
  <si>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</si>
  <si>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</si>
  <si>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</si>
  <si>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</si>
  <si>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</si>
  <si>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</si>
  <si>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</si>
  <si>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</si>
  <si>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</si>
  <si>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</si>
  <si>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</si>
  <si>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</si>
  <si>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</si>
  <si>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</si>
  <si>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</si>
  <si>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</si>
  <si>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</si>
  <si>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</si>
  <si>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</si>
  <si>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</si>
  <si>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</si>
  <si>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</si>
  <si>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</si>
  <si>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</si>
  <si>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</si>
  <si>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</si>
  <si>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</si>
  <si>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</si>
  <si>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</si>
  <si>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</si>
  <si>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</si>
  <si>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</si>
  <si>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</si>
  <si>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</si>
  <si>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</si>
  <si>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</si>
  <si>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</si>
  <si>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</si>
  <si>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</si>
  <si>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</si>
  <si>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</si>
  <si>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</si>
  <si>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</si>
  <si>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</si>
  <si>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</si>
  <si>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</si>
  <si>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</si>
  <si>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</si>
  <si>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</si>
  <si>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</si>
  <si>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</si>
  <si>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</si>
  <si>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</si>
  <si>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</si>
  <si>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</si>
  <si>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</si>
  <si>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</si>
  <si>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</si>
  <si>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</si>
  <si>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</si>
  <si>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</si>
  <si>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</si>
  <si>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</si>
  <si>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</si>
  <si>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</si>
  <si>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</si>
  <si>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</si>
  <si>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</si>
  <si>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</si>
  <si>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</si>
  <si>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</si>
  <si>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</si>
  <si>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</si>
  <si>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</si>
  <si>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</si>
  <si>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</si>
  <si>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</si>
  <si>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</si>
  <si>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</si>
  <si>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</si>
  <si>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</si>
  <si>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</si>
  <si>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</si>
  <si>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</si>
  <si>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</si>
  <si>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</si>
  <si>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</si>
  <si>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</si>
  <si>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</si>
  <si>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</si>
  <si>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</si>
  <si>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</si>
  <si>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</si>
  <si>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</si>
  <si>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</si>
  <si>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</si>
  <si>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</si>
  <si>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</si>
  <si>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</si>
  <si>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</si>
  <si>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</si>
  <si>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</si>
  <si>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</si>
  <si>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</si>
  <si>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</si>
  <si>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</si>
  <si>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</si>
  <si>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</si>
  <si>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</si>
  <si>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</si>
  <si>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</si>
  <si>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</si>
  <si>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</si>
  <si>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</si>
  <si>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</si>
  <si>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</si>
  <si>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</si>
  <si>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</si>
  <si>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</si>
  <si>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</si>
  <si>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</si>
  <si>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</si>
  <si>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</si>
  <si>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</si>
  <si>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</si>
  <si>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</si>
  <si>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</si>
  <si>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</si>
  <si>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</si>
  <si>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</si>
  <si>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</si>
  <si>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</si>
  <si>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</si>
  <si>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</si>
  <si>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</si>
  <si>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</si>
  <si>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</si>
  <si>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</si>
  <si>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</si>
  <si>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</si>
  <si>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</si>
  <si>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</si>
  <si>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</si>
  <si>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</si>
  <si>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</si>
  <si>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</si>
  <si>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</si>
  <si>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</si>
  <si>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</si>
  <si>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</si>
  <si>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</si>
  <si>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</si>
  <si>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</si>
  <si>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</si>
  <si>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</si>
  <si>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</si>
  <si>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</si>
  <si>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</si>
  <si>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</si>
  <si>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</si>
  <si>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</si>
  <si>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</si>
  <si>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</si>
  <si>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</si>
  <si>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</si>
  <si>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</si>
  <si>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</si>
  <si>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</si>
  <si>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</si>
  <si>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</si>
  <si>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</si>
  <si>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</si>
  <si>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</si>
  <si>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</si>
  <si>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</si>
  <si>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</si>
  <si>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</si>
  <si>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</si>
  <si>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</si>
  <si>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</si>
  <si>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</si>
  <si>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</si>
  <si>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</si>
  <si>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</si>
  <si>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</si>
  <si>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</si>
  <si>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</si>
  <si>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</si>
  <si>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</si>
  <si>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</si>
  <si>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</si>
  <si>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</si>
  <si>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</si>
  <si>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</si>
  <si>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</si>
  <si>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</si>
  <si>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</si>
  <si>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</si>
  <si>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</si>
  <si>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</si>
  <si>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</si>
  <si>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</si>
  <si>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</si>
  <si>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</si>
  <si>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</si>
  <si>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</si>
  <si>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</si>
  <si>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</si>
  <si>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</si>
  <si>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</si>
  <si>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</si>
  <si>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</si>
  <si>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</si>
  <si>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</si>
  <si>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</si>
  <si>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</si>
  <si>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</si>
  <si>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</si>
  <si>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</si>
  <si>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</si>
  <si>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</si>
  <si>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</si>
  <si>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</si>
  <si>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</si>
  <si>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</si>
  <si>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</si>
  <si>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</si>
  <si>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</si>
  <si>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</si>
  <si>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</si>
  <si>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</si>
  <si>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</si>
  <si>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</si>
  <si>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</si>
  <si>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</si>
  <si>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</si>
  <si>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</si>
  <si>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</si>
  <si>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</si>
  <si>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</si>
  <si>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</si>
  <si>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</si>
  <si>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</si>
  <si>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</si>
  <si>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</si>
  <si>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</si>
  <si>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</si>
  <si>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</si>
  <si>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</si>
  <si>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</si>
  <si>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</si>
  <si>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</si>
  <si>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</si>
  <si>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</si>
  <si>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</si>
  <si>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</si>
  <si>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</si>
  <si>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</si>
  <si>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</si>
  <si>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</si>
  <si>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</si>
  <si>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</si>
  <si>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</si>
  <si>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</si>
  <si>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</si>
  <si>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</si>
  <si>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</si>
  <si>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</si>
  <si>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</si>
  <si>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</si>
  <si>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</si>
  <si>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</si>
  <si>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</si>
  <si>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</si>
  <si>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</si>
  <si>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</si>
  <si>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</si>
  <si>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</si>
  <si>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</si>
  <si>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</si>
  <si>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</si>
  <si>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</si>
  <si>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</si>
  <si>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</si>
  <si>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</si>
  <si>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</si>
  <si>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</si>
  <si>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</si>
  <si>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</si>
  <si>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</si>
  <si>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</si>
  <si>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</si>
  <si>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</si>
  <si>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</si>
  <si>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</si>
  <si>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</si>
  <si>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</si>
  <si>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</si>
  <si>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</si>
  <si>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</si>
  <si>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</si>
  <si>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</si>
  <si>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</si>
  <si>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</si>
  <si>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</si>
  <si>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</si>
  <si>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</si>
  <si>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</si>
  <si>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</si>
  <si>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</si>
  <si>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</si>
  <si>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</si>
  <si>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</si>
  <si>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</si>
  <si>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</si>
  <si>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</si>
  <si>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</si>
  <si>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</si>
  <si>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</si>
  <si>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</si>
  <si>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</si>
  <si>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</si>
  <si>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</si>
  <si>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</si>
  <si>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</si>
  <si>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</si>
  <si>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</si>
  <si>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</si>
  <si>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</si>
  <si>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</si>
  <si>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</si>
  <si>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</si>
  <si>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</si>
  <si>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</si>
  <si>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</si>
  <si>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</si>
  <si>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</si>
  <si>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</si>
  <si>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</si>
  <si>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</si>
  <si>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</si>
  <si>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</si>
  <si>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</si>
  <si>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</si>
  <si>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</si>
  <si>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</si>
  <si>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</si>
  <si>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</si>
  <si>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</si>
  <si>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</si>
  <si>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</si>
  <si>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</si>
  <si>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</si>
  <si>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</si>
  <si>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</si>
  <si>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</si>
  <si>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</si>
  <si>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</si>
  <si>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</si>
  <si>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</si>
  <si>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</si>
  <si>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</si>
  <si>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</si>
  <si>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</si>
  <si>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</si>
  <si>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</si>
  <si>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</si>
  <si>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</si>
  <si>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</si>
  <si>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</si>
  <si>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</si>
  <si>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</si>
  <si>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</si>
  <si>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</si>
  <si>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</si>
  <si>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</si>
  <si>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</si>
  <si>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</si>
  <si>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</si>
  <si>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</si>
  <si>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</si>
  <si>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</si>
  <si>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</si>
  <si>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</si>
  <si>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</si>
  <si>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</si>
  <si>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</si>
  <si>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</si>
  <si>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</si>
  <si>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</si>
  <si>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</si>
  <si>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</si>
  <si>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</si>
  <si>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</si>
  <si>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</si>
  <si>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</si>
  <si>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</si>
  <si>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</si>
  <si>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</si>
  <si>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</si>
  <si>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</si>
  <si>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</si>
  <si>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</si>
  <si>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</si>
  <si>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</si>
  <si>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</si>
  <si>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</si>
  <si>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</si>
  <si>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</si>
  <si>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</si>
  <si>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</si>
  <si>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</si>
  <si>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</si>
  <si>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</si>
  <si>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</si>
  <si>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</si>
  <si>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</si>
  <si>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</si>
  <si>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</si>
  <si>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</si>
  <si>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</si>
  <si>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</si>
  <si>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</si>
  <si>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</si>
  <si>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</si>
  <si>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</si>
  <si>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</si>
  <si>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</si>
  <si>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</si>
  <si>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</si>
  <si>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</si>
  <si>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</si>
  <si>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</si>
  <si>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</si>
  <si>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</si>
  <si>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</si>
  <si>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</si>
  <si>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</si>
  <si>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</si>
  <si>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</si>
  <si>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</si>
  <si>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</si>
  <si>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</si>
  <si>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</si>
  <si>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</si>
  <si>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</si>
  <si>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</si>
  <si>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</si>
  <si>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</si>
  <si>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</si>
  <si>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</si>
  <si>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10 min</t>
  </si>
  <si>
    <t>PCM-20251105-00000707</t>
  </si>
  <si>
    <t xml:space="preserve">EM team need 60 mins </t>
  </si>
  <si>
    <t xml:space="preserve">NO PCM </t>
  </si>
  <si>
    <t>again down EM team at site connecting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</si>
  <si>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</si>
  <si>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</si>
  <si>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</si>
  <si>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</si>
  <si>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</si>
  <si>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</si>
  <si>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</si>
  <si>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</si>
  <si>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</si>
  <si>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</si>
  <si>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</si>
  <si>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</si>
  <si>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</si>
  <si>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</si>
  <si>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</si>
  <si>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</si>
  <si>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</si>
  <si>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</si>
  <si>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</si>
  <si>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</si>
  <si>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</si>
  <si>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</si>
  <si>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</si>
  <si>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</si>
  <si>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</si>
  <si>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</si>
  <si>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</si>
  <si>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</si>
  <si>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</si>
  <si>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</si>
  <si>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</si>
  <si>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</si>
  <si>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</si>
  <si>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</si>
  <si>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</si>
  <si>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</si>
  <si>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</si>
  <si>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</si>
  <si>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</si>
  <si>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</si>
  <si>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</si>
  <si>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</si>
  <si>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</si>
  <si>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</si>
  <si>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</si>
  <si>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</si>
  <si>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</si>
  <si>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</si>
  <si>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</si>
  <si>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</si>
  <si>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</si>
  <si>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</si>
  <si>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</si>
  <si>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</si>
  <si>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</si>
  <si>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</si>
  <si>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</si>
  <si>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</si>
  <si>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</si>
  <si>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</si>
  <si>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</si>
  <si>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</si>
  <si>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</si>
  <si>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</si>
  <si>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</si>
  <si>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</si>
  <si>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</si>
  <si>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</si>
  <si>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</si>
  <si>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</si>
  <si>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</si>
  <si>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</si>
  <si>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</si>
  <si>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</si>
  <si>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</si>
  <si>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</si>
  <si>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</si>
  <si>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</si>
  <si>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</si>
  <si>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</si>
  <si>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</si>
  <si>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</si>
  <si>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</si>
  <si>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</si>
  <si>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</si>
  <si>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</si>
  <si>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</si>
  <si>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</si>
  <si>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Restored by PG</t>
  </si>
  <si>
    <t xml:space="preserve">No pcm </t>
  </si>
  <si>
    <t>ETA 60 km</t>
  </si>
  <si>
    <t>PCM-20251105-00000634</t>
  </si>
  <si>
    <t xml:space="preserve">team need 120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</si>
  <si>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</si>
  <si>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</si>
  <si>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</si>
  <si>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</si>
  <si>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</si>
  <si>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</si>
  <si>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</si>
  <si>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</si>
  <si>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</si>
  <si>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</si>
  <si>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</si>
  <si>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</si>
  <si>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</si>
  <si>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EM Team At site checking</t>
  </si>
  <si>
    <t>PCM-20251105-00000640</t>
  </si>
  <si>
    <t xml:space="preserve">SCECO Power NA Due to SCECO team changing Main transformer , site located on main Road not able to connect PG , no clear ETR So far </t>
  </si>
  <si>
    <t>PCM-20251105-00000669</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</si>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</sst>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2" totalsRowShown="0" headerRowDxfId="31" dataDxfId="30" headerRowBorderDxfId="28" tableBorderDxfId="29">
  <autoFilter ref="A1:L3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tabSelected="1"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303.45794641203975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8.6048263889097143E-2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10997</v>
      </c>
      <c r="E4" s="134" t="s">
        <v>39021</v>
      </c>
      <c r="F4" s="135">
        <v>45966.403113425928</v>
      </c>
      <c r="G4" s="136">
        <f ca="1">IFERROR(NOW()-F4,"")</f>
        <v>3.2589120382908732E-3</v>
      </c>
      <c r="H4" s="176">
        <v>45966.39130787037</v>
      </c>
      <c r="I4" s="133" t="str">
        <f>IFERROR(VLOOKUP(D4,DB!A:F,6,0),"")</f>
        <v>Generator-SG</v>
      </c>
      <c r="J4" s="133" t="str">
        <f>IFERROR(VLOOKUP(D4,DB!A:G,7,0),"")</f>
        <v>Dead</v>
      </c>
      <c r="K4" s="137" t="s">
        <v>39026</v>
      </c>
      <c r="L4" s="138" t="str">
        <f>IFERROR(VLOOKUP(D4,DB!A:I,9,0),"")</f>
        <v>Latis</v>
      </c>
    </row>
    <row r="5" spans="1:15" ht="15" customHeight="1">
      <c r="A5" s="132" t="s">
        <v>39027</v>
      </c>
      <c r="B5" s="133" t="str">
        <f>IFERROR(VLOOKUP(D5,DB!A:K,11,0),"")</f>
        <v>R1</v>
      </c>
      <c r="C5" s="133">
        <v>2</v>
      </c>
      <c r="D5" s="133" t="s">
        <v>9345</v>
      </c>
      <c r="E5" s="134"/>
      <c r="F5" s="135">
        <v>45966.391840277778</v>
      </c>
      <c r="G5" s="136">
        <f ca="1">IFERROR(NOW()-F5,"")</f>
        <v>1.4532060187775642E-2</v>
      </c>
      <c r="H5" s="135">
        <v>45966.391840277778</v>
      </c>
      <c r="I5" s="133" t="str">
        <f>IFERROR(VLOOKUP(D5,DB!A:F,6,0),"")</f>
        <v>SCECO</v>
      </c>
      <c r="J5" s="133" t="str">
        <f>IFERROR(VLOOKUP(D5,DB!A:G,7,0),"")</f>
        <v>Vandalized</v>
      </c>
      <c r="K5" s="137" t="s">
        <v>39028</v>
      </c>
      <c r="L5" s="138" t="str">
        <f>IFERROR(VLOOKUP(D5,DB!A:I,9,0),"")</f>
        <v>Latis</v>
      </c>
    </row>
    <row r="6" spans="1:15" ht="15" customHeight="1">
      <c r="A6" s="132"/>
      <c r="B6" s="133" t="str">
        <f>IFERROR(VLOOKUP(D6,DB!A:K,11,0),"")</f>
        <v/>
      </c>
      <c r="C6" s="133"/>
      <c r="D6" s="133"/>
      <c r="E6" s="134"/>
      <c r="F6" s="135"/>
      <c r="G6" s="136">
        <f ca="1">IFERROR(NOW()-F6,"")</f>
        <v>45966.406372337966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45966.406372337966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45966.406372337966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45966.406372337966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45966.406372337966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45966.406372337966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45966.406372337966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45966.406372337966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45966.406372337966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45966.406372337966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45966.406372337966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45966.406372337966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45966.406372337966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45966.406372337966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45966.406372337966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45966.406372337966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45966.406372337966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45966.406372337966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45966.406372337966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45966.406372337966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45966.406372337966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45966.406372337966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45966.406372337966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45966.406372337966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45966.406372337966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45966.406372337966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45966.406372337966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45966.406372337966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45966.406372337966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45966.406372337966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45966.406372337966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45966.406372337966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45966.406372337966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45966.406372337966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45966.406372337966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45966.406372337966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45966.406372337966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45966.406372337966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45966.406372337966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45966.406372337966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45966.406372337966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45966.406372337966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45966.406372337966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45966.406372337966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45966.406372337966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45966.406372337966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45966.406372337966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45966.406372337966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45966.406372337966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45966.406372337966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45966.406372337966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45966.406372337966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45966.406372337966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45966.406372337966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45966.406372337966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45966.406372337966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45966.406372337966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45966.406372337966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45966.406372337966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45966.406372337966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45966.406372337966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45966.406372337966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45966.406372337966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45966.406372337966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45966.406372337966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45966.406372337966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45966.406372337966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45966.406372337966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45966.406372337966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45966.406372337966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45966.406372337966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45966.406372337966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45966.406372337966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45966.406372337966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45966.406372337966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45966.406372337966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45966.406372337966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45966.406372337966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45966.406372337966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45966.406372337966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45966.406372337966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45966.406372337966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45966.406372337966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45966.406372337966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45966.406372337966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45966.406372337966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45966.406372337966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45966.406372337966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45966.406372337966</v>
      </c>
      <c r="H94" s="135"/>
      <c r="I94" s="133" t="str">
        <f>IFERROR(VLOOKUP(D94,DB!A:F,6,0),"")</f>
        <v/>
      </c>
      <c r="J94" s="133" t="str">
        <f>IFERROR(VLOOKUP(D94,DB!A:G,7,0),"")</f>
        <v/>
      </c>
      <c r="K94" s="137"/>
      <c r="L94" s="138" t="str">
        <f>IFERROR(VLOOKUP(D94,DB!A:I,9,0),"")</f>
        <v/>
      </c>
    </row>
    <row r="95" spans="1:12" ht="15" customHeight="1">
      <c r="A95" s="144"/>
      <c r="B95" s="145" t="str">
        <f>IFERROR(VLOOKUP(D95,DB!A:K,11,0),"")</f>
        <v/>
      </c>
      <c r="C95" s="145"/>
      <c r="D95" s="145"/>
      <c r="E95" s="146"/>
      <c r="F95" s="147"/>
      <c r="G95" s="148">
        <f ca="1">IFERROR(NOW()-F95,"")</f>
        <v>45966.406372337966</v>
      </c>
      <c r="H95" s="147"/>
      <c r="I95" s="145" t="str">
        <f>IFERROR(VLOOKUP(D95,DB!A:F,6,0),"")</f>
        <v/>
      </c>
      <c r="J95" s="145" t="str">
        <f>IFERROR(VLOOKUP(D95,DB!A:G,7,0),"")</f>
        <v/>
      </c>
      <c r="K95" s="149"/>
      <c r="L95" s="150" t="str">
        <f>IFERROR(VLOOKUP(D95,DB!A:I,9,0),"")</f>
        <v/>
      </c>
    </row>
  </sheetData>
  <customSheetViews>
    <customSheetView guid="{F6042A99-DD27-4453-835D-0834D95730CC}" filter="1" showAutoFilter="1">
      <pageMargins left="0" right="0" top="0" bottom="0" header="0" footer="0"/>
      <autoFilter ref="B1:M1" xr:uid="{042C6348-D5B8-437D-BBB3-329A32797333}"/>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J8" sqref="J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39106</v>
      </c>
      <c r="F2" s="75">
        <v>45322.056979166664</v>
      </c>
      <c r="G2" s="76" t="s">
        <v>39107</v>
      </c>
      <c r="H2" s="88">
        <v>45322.050729166665</v>
      </c>
      <c r="I2" s="62" t="s">
        <v>88</v>
      </c>
      <c r="J2" s="62" t="s">
        <v>65</v>
      </c>
      <c r="K2" s="87" t="s">
        <v>39108</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39109</v>
      </c>
      <c r="B3" s="62" t="str">
        <f>IFERROR(VLOOKUP(D3,DB!A:K,11,0),"")</f>
        <v>R2</v>
      </c>
      <c r="C3" s="62">
        <v>1</v>
      </c>
      <c r="D3" s="62" t="s">
        <v>25643</v>
      </c>
      <c r="E3" s="86" t="s">
        <v>39021</v>
      </c>
      <c r="F3" s="75">
        <v>45824.999837962961</v>
      </c>
      <c r="G3" s="76">
        <f ca="1">IFERROR(NOW()-F3,"-")</f>
        <v>141.40653437500441</v>
      </c>
      <c r="H3" s="75">
        <v>45824.993587962963</v>
      </c>
      <c r="I3" s="62" t="str">
        <f>IFERROR(VLOOKUP(D3,DB!A:F,6,0),"")</f>
        <v>Generator-SG</v>
      </c>
      <c r="J3" s="62" t="str">
        <f>IFERROR(VLOOKUP(D3,DB!A:G,7,0),"")</f>
        <v>Good</v>
      </c>
      <c r="K3" s="87" t="s">
        <v>39110</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39111</v>
      </c>
      <c r="B4" s="18" t="str">
        <f>IFERROR(VLOOKUP(D4,DB!A:K,11,0),"")</f>
        <v>R2</v>
      </c>
      <c r="C4" s="18">
        <v>1</v>
      </c>
      <c r="D4" s="18" t="s">
        <v>27532</v>
      </c>
      <c r="E4" s="113" t="s">
        <v>39106</v>
      </c>
      <c r="F4" s="114">
        <v>45958.742083333331</v>
      </c>
      <c r="G4" s="115">
        <f ca="1">IFERROR(NOW()-F4,"-")</f>
        <v>7.6642890046350658</v>
      </c>
      <c r="H4" s="114">
        <v>45958.649699074071</v>
      </c>
      <c r="I4" s="18" t="str">
        <f>IFERROR(VLOOKUP(D4,DB!A:F,6,0),"")</f>
        <v>Generator-SG</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39113</v>
      </c>
      <c r="B5" s="18" t="str">
        <f>IFERROR(VLOOKUP(D5,DB!A:K,11,0),"")</f>
        <v>R2</v>
      </c>
      <c r="C5" s="18">
        <v>1</v>
      </c>
      <c r="D5" s="18" t="s">
        <v>11065</v>
      </c>
      <c r="E5" s="113" t="s">
        <v>39114</v>
      </c>
      <c r="F5" s="114">
        <v>45966.2659375</v>
      </c>
      <c r="G5" s="115">
        <f ca="1">IFERROR(NOW()-F5,"-")</f>
        <v>0.14043483796558576</v>
      </c>
      <c r="H5" s="114">
        <v>45966.186076388891</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39116</v>
      </c>
      <c r="B6" s="18" t="str">
        <f>IFERROR(VLOOKUP(D6,DB!A:K,11,0),"")</f>
        <v>R2</v>
      </c>
      <c r="C6" s="18">
        <v>3</v>
      </c>
      <c r="D6" s="18" t="s">
        <v>26182</v>
      </c>
      <c r="E6" s="113" t="s">
        <v>39114</v>
      </c>
      <c r="F6" s="114">
        <v>45966.302268518521</v>
      </c>
      <c r="G6" s="115">
        <f ca="1">IFERROR(NOW()-F6,"-")</f>
        <v>0.10410381944529945</v>
      </c>
      <c r="H6" s="114">
        <v>45966.284212962964</v>
      </c>
      <c r="I6" s="18" t="str">
        <f>IFERROR(VLOOKUP(D6,DB!A:F,6,0),"")</f>
        <v>SCECO</v>
      </c>
      <c r="J6" s="18" t="str">
        <f>IFERROR(VLOOKUP(D6,DB!A:G,7,0),"")</f>
        <v>Vandalized</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39118</v>
      </c>
      <c r="B7" s="18" t="str">
        <f>IFERROR(VLOOKUP(D7,DB!A:K,11,0),"")</f>
        <v>R2</v>
      </c>
      <c r="C7" s="18">
        <v>1</v>
      </c>
      <c r="D7" s="19" t="s">
        <v>11163</v>
      </c>
      <c r="E7" s="113" t="s">
        <v>39114</v>
      </c>
      <c r="F7" s="114"/>
      <c r="G7" s="115">
        <f ca="1">IFERROR(NOW()-F7,"-")</f>
        <v>45966.406372337966</v>
      </c>
      <c r="H7" s="114">
        <v>45966.382488425923</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45966.406372337966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45966.406372337966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45966.406372337966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45966.406372337966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45966.406372337966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45966.406372337966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45966.406372337966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45966.406372337966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45966.406372337966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45966.406372337966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45966.406372337966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45966.406372337966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45966.406372337966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45966.406372337966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45966.406372337966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45966.406372337966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45966.406372337966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45966.406372337966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45966.406372337966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45966.406372337966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45966.406372337966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45966.406372337966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45966.406372337966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45966.406372337966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45966.406372337966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45966.406372337966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45966.406372337966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45966.406372337966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45966.406372337966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45966.406372337966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45966.406372337966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45966.406372337966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45966.406372337966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45966.406372337966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45966.406372337966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45966.406372337966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45966.406372337966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45966.406372337966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45966.406372337966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45966.406372337966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45966.406372337966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45966.406372337966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45966.406372337966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45966.406372337966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45966.406372337966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45966.406372337966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45966.406372337966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45966.406372337966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45966.406372337966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45966.406372337966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45966.406372337966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45966.406372337966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45966.406372337966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45966.406372337966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45966.406372337966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45966.406372337966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45966.406372337966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45966.406372337966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45966.406372337966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45966.406372337966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45966.406372337966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45966.406372337966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45966.406372337966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45966.406372337966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45966.406372337966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45966.406372337966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45966.406372337966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45966.406372337966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45966.406372337966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45966.406372337966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45966.406372337966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45966.406372337966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45966.406372337966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45966.406372337966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45966.406372337966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45966.406372337966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45966.406372337966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45966.406372337966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45966.406372337966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45966.406372337966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45966.406372337966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45966.406372337966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45966.406372337966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45966.406372337966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45966.406372337966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45966.406372337966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45966.406372337966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45966.406372337966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45966.406372337966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45966.406372337966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45966.406372337966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45966.406372337966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45966.406372337966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45966.406372337966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45966.406372337966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45966.406372337966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45966.406372337966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45966.406372337966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45966.406372337966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45966.406372337966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45966.406372337966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45966.406372337966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45966.406372337966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45966.406372337966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45966.406372337966</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D11" sqref="D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39120</v>
      </c>
      <c r="B2" s="62" t="str">
        <f>IFERROR(VLOOKUP(D2,DB!A:K,11,0),"")</f>
        <v>R3</v>
      </c>
      <c r="C2" s="18">
        <v>3</v>
      </c>
      <c r="D2" s="62" t="s">
        <v>24942</v>
      </c>
      <c r="E2" s="18" t="s">
        <v>39021</v>
      </c>
      <c r="F2" s="20">
        <v>45966.364872685182</v>
      </c>
      <c r="G2" s="21">
        <f t="shared" ref="G2:G26" ca="1" si="0">IFERROR(NOW()-F2,"-")</f>
        <v>4.1499652783386409E-2</v>
      </c>
      <c r="H2" s="22">
        <v>45966.359317129631</v>
      </c>
      <c r="I2" s="19" t="str">
        <f>IFERROR(VLOOKUP(D2,DB!A:F,6,0),"")</f>
        <v>SCECO</v>
      </c>
      <c r="J2" s="18" t="str">
        <f>IFERROR(VLOOKUP(D2,DB!A:G,7,0),"")</f>
        <v>Vandalized</v>
      </c>
      <c r="K2" s="46" t="s">
        <v>39121</v>
      </c>
      <c r="L2" s="23" t="str">
        <f>IFERROR(VLOOKUP(D2,DB!A:I,9,0),"")</f>
        <v>Latis</v>
      </c>
    </row>
    <row r="3" spans="1:13" ht="15" customHeight="1">
      <c r="A3" s="19"/>
      <c r="B3" s="62" t="str">
        <f>IFERROR(VLOOKUP(D3,DB!A:K,11,0),"")</f>
        <v/>
      </c>
      <c r="C3" s="18"/>
      <c r="D3"/>
      <c r="E3" s="18"/>
      <c r="F3" s="20"/>
      <c r="G3" s="21">
        <f t="shared" ca="1" si="0"/>
        <v>45966.406372337966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45966.406372337966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45966.406372337966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45966.406372337966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45966.406372337966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45966.406372337966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45966.406372337966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45966.406372337966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45966.406372337966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45966.406372337966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45966.406372337966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45966.406372337966</v>
      </c>
      <c r="H14" s="22" t="s">
        <v>39122</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45966.406372337966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45966.406372337966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45966.406372337966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45966.406372337966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45966.406372337966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45966.406372337966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45966.406372337966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45966.406372337966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45966.406372337966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45966.406372337966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45966.406372337966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45966.406372337966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45966.406372337966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45966.406372337966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45966.406372337966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45966.406372337966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45966.406372337966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45966.406372337966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45966.406372337966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45966.406372337966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45966.406372337966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45966.406372337966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45966.406372337966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45966.406372337966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45966.406372337966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45966.406372337966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45966.406372337966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45966.406372337966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45966.406372337966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45966.406372337966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45966.406372337966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45966.406372337966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45966.406372337966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45966.406372337966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45966.406372337966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45966.406372337966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45966.406372337966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45966.406372337966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45966.406372337966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45966.406372337966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45966.406372337966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45966.406372337966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45966.406372337966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45966.406372337966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45966.406372337966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45966.406372337966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45966.406372337966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45966.406372337966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45966.406372337966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45966.406372337966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45966.406372337966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45966.406372337966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45966.406372337966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45966.406372337966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45966.406372337966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45966.406372337966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45966.406372337966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45966.406372337966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45966.406372337966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45966.406372337966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45966.406372337966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45966.406372337966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45966.406372337966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45966.406372337966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45966.406372337966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45966.406372337966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45966.406372337966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45966.406372337966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45966.406372337966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45966.406372337966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45966.406372337966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45966.406372337966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45966.406372337966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45966.406372337966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45966.406372337966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45966.406372337966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45966.406372337966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45966.406372337966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45966.406372337966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45966.406372337966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45966.406372337966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45966.406372337966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45966.406372337966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45966.406372337966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45966.406372337966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45966.406372337966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45966.406372337966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45966.406372337966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45966.406372337966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45966.406372337966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45966.406372337966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45966.406372337966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45966.406372337966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45966.406372337966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45966.406372337966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45966.406372337966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45966.406372337966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45966.406372337966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45966.406372337966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45966.406372337966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45966.406372337966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45966.406372337966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45966.406372337966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45966.406372337966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45966.406372337966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45966.406372337966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45966.406372337966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45966.406372337966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45966.406372337966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45966.406372337966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45966.406372337966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45966.406372337966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45966.406372337966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45966.406372337966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45966.406372337966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45966.406372337966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45966.406372337966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45966.406372337966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45966.406372337966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45966.406372337966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45966.406372337966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45966.406372337966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45966.406372337966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45966.406372337966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45966.406372337966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45966.406372337966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45966.406372337966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45966.406372337966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45966.406372337966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45966.406372337966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45966.406372337966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45966.406372337966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45966.406372337966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45966.406372337966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45966.406372337966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45966.406372337966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45966.406372337966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45966.406372337966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45966.406372337966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45966.406372337966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45966.406372337966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45966.406372337966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45966.406372337966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45966.406372337966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45966.406372337966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45966.406372337966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45966.406372337966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45966.406372337966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45966.406372337966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45966.406372337966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45966.406372337966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45966.406372337966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45966.406372337966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45966.406372337966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45966.406372337966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45966.406372337966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45966.406372337966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45966.406372337966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45966.406372337966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45966.406372337966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45966.406372337966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45966.406372337966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45966.406372337966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45966.406372337966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45966.406372337966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45966.406372337966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45966.406372337966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45966.406372337966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45966.406372337966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45966.406372337966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45966.406372337966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45966.406372337966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45966.406372337966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45966.406372337966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45966.406372337966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45966.406372337966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45966.406372337966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45966.406372337966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45966.406372337966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45966.406372337966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45966.406372337966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45966.406372337966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45966.406372337966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45966.406372337966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45966.406372337966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45966.406372337966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45966.406372337966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45966.406372337966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45966.406372337966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45966.406372337966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45966.406372337966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45966.406372337966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45966.406372337966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45966.406372337966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45966.406372337966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45966.406372337966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45966.406372337966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45966.406372337966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45966.406372337966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45966.406372337966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45966.406372337966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45966.406372337966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45966.406372337966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45966.406372337966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45966.406372337966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45966.406372337966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45966.406372337966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45966.406372337966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45966.406372337966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45966.406372337966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45966.406372337966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45966.406372337966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45966.406372337966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45966.406372337966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45966.406372337966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45966.406372337966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45966.406372337966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45966.406372337966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45966.406372337966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45966.406372337966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45966.406372337966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45966.406372337966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45966.406372337966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45966.406372337966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45966.406372337966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45966.406372337966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45966.406372337966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45966.406372337966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45966.406372337966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45966.406372337966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45966.406372337966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45966.406372337966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45966.406372337966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45966.406372337966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45966.406372337966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45966.406372337966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45966.406372337966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45966.406372337966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45966.406372337966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45966.406372337966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45966.406372337966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45966.406372337966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45966.406372337966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45966.406372337966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45966.406372337966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45966.406372337966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45966.406372337966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45966.406372337966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45966.406372337966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45966.406372337966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45966.406372337966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45966.406372337966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45966.406372337966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45966.406372337966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45966.406372337966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45966.406372337966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45966.406372337966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45966.406372337966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45966.406372337966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45966.406372337966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45966.406372337966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45966.406372337966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45966.406372337966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45966.406372337966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45966.406372337966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45966.406372337966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45966.406372337966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45966.406372337966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45966.406372337966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45966.406372337966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45966.406372337966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45966.406372337966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45966.406372337966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45966.406372337966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45966.406372337966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45966.406372337966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45966.406372337966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45966.406372337966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45966.406372337966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45966.406372337966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45966.406372337966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45966.406372337966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45966.406372337966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45966.406372337966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45966.406372337966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45966.406372337966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45966.406372337966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45966.406372337966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45966.406372337966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45966.406372337966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45966.406372337966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45966.406372337966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45966.406372337966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45966.406372337966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45966.406372337966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45966.406372337966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45966.406372337966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45966.406372337966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45966.406372337966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45966.406372337966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45966.406372337966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45966.406372337966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45966.406372337966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45966.406372337966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45966.406372337966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45966.406372337966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45966.406372337966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45966.406372337966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45966.406372337966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45966.406372337966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45966.406372337966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45966.406372337966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45966.406372337966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45966.406372337966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45966.406372337966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45966.406372337966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45966.406372337966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45966.406372337966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45966.406372337966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45966.406372337966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45966.406372337966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45966.406372337966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45966.406372337966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45966.406372337966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45966.406372337966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45966.406372337966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45966.406372337966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45966.406372337966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45966.406372337966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45966.406372337966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45966.406372337966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45966.406372337966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45966.406372337966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45966.406372337966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45966.406372337966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45966.406372337966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45966.406372337966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45966.406372337966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45966.406372337966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45966.406372337966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45966.406372337966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45966.406372337966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45966.406372337966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45966.406372337966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45966.406372337966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45966.406372337966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45966.406372337966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45966.406372337966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45966.406372337966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45966.406372337966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45966.406372337966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45966.406372337966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45966.406372337966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45966.406372337966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45966.406372337966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45966.406372337966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45966.406372337966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45966.406372337966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45966.406372337966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45966.406372337966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45966.406372337966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45966.406372337966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45966.406372337966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45966.406372337966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45966.406372337966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45966.406372337966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45966.406372337966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45966.406372337966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45966.406372337966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45966.406372337966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45966.406372337966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45966.406372337966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45966.406372337966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45966.406372337966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45966.406372337966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45966.406372337966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45966.406372337966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45966.406372337966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45966.406372337966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45966.406372337966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45966.406372337966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45966.406372337966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45966.406372337966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45966.406372337966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45966.406372337966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45966.406372337966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45966.406372337966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45966.406372337966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45966.406372337966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45966.406372337966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45966.406372337966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45966.406372337966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45966.406372337966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45966.406372337966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45966.406372337966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45966.406372337966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45966.406372337966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45966.406372337966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45966.406372337966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45966.406372337966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45966.406372337966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45966.406372337966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45966.406372337966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45966.406372337966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45966.406372337966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45966.406372337966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45966.406372337966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45966.406372337966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45966.406372337966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45966.406372337966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45966.406372337966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45966.406372337966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45966.406372337966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45966.406372337966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45966.406372337966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45966.406372337966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45966.406372337966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45966.406372337966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45966.406372337966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45966.406372337966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45966.406372337966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45966.406372337966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45966.406372337966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45966.406372337966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45966.406372337966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45966.406372337966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45966.406372337966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45966.406372337966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45966.406372337966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45966.406372337966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45966.406372337966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45966.406372337966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45966.406372337966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45966.406372337966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45966.406372337966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45966.406372337966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45966.406372337966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45966.406372337966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45966.406372337966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45966.406372337966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45966.406372337966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45966.406372337966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45966.406372337966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45966.406372337966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45966.406372337966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45966.406372337966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45966.406372337966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45966.406372337966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45966.406372337966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45966.406372337966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45966.406372337966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45966.406372337966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45966.406372337966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45966.406372337966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45966.406372337966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45966.406372337966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45966.406372337966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45966.406372337966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45966.406372337966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45966.406372337966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45966.406372337966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45966.406372337966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45966.406372337966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45966.406372337966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45966.406372337966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45966.406372337966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45966.406372337966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45966.406372337966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45966.406372337966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45966.406372337966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45966.406372337966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45966.406372337966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45966.406372337966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45966.406372337966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45966.406372337966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45966.406372337966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45966.406372337966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45966.406372337966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45966.406372337966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45966.406372337966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45966.406372337966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45966.406372337966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45966.406372337966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45966.406372337966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45966.406372337966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45966.406372337966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45966.406372337966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45966.406372337966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45966.406372337966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45966.406372337966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45966.406372337966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45966.406372337966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45966.406372337966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45966.406372337966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45966.406372337966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45966.406372337966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45966.406372337966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45966.406372337966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45966.406372337966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45966.406372337966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45966.406372337966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45966.406372337966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45966.406372337966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45966.406372337966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45966.406372337966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45966.406372337966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45966.406372337966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45966.406372337966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45966.406372337966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45966.406372337966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45966.406372337966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45966.406372337966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45966.406372337966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45966.406372337966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45966.406372337966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45966.406372337966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45966.406372337966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45966.406372337966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45966.406372337966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45966.406372337966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45966.406372337966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45966.406372337966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45966.406372337966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45966.406372337966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45966.406372337966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45966.406372337966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45966.406372337966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45966.406372337966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45966.406372337966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45966.406372337966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45966.406372337966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45966.406372337966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45966.406372337966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45966.406372337966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45966.406372337966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45966.406372337966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45966.406372337966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45966.406372337966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45966.406372337966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45966.406372337966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45966.406372337966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45966.406372337966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45966.406372337966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45966.406372337966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45966.406372337966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45966.406372337966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45966.406372337966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45966.406372337966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45966.406372337966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45966.406372337966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45966.406372337966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45966.406372337966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45966.406372337966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45966.406372337966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45966.406372337966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45966.406372337966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45966.406372337966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45966.406372337966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45966.406372337966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45966.406372337966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45966.406372337966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45966.406372337966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45966.406372337966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45966.406372337966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45966.406372337966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45966.406372337966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45966.406372337966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45966.406372337966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45966.406372337966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45966.406372337966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45966.406372337966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45966.406372337966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45966.406372337966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45966.406372337966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45966.406372337966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45966.406372337966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45966.406372337966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45966.406372337966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45966.406372337966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45966.406372337966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45966.406372337966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45966.406372337966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45966.406372337966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45966.406372337966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45966.406372337966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45966.406372337966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45966.406372337966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45966.406372337966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45966.406372337966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45966.406372337966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45966.406372337966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45966.406372337966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45966.406372337966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45966.406372337966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45966.406372337966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45966.406372337966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45966.406372337966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45966.406372337966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45966.406372337966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45966.406372337966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45966.406372337966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45966.406372337966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45966.406372337966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45966.406372337966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45966.406372337966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45966.406372337966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45966.406372337966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45966.406372337966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45966.406372337966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45966.406372337966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45966.406372337966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45966.406372337966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45966.406372337966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45966.406372337966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45966.406372337966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45966.406372337966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45966.406372337966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45966.406372337966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45966.406372337966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45966.406372337966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45966.406372337966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45966.406372337966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45966.406372337966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45966.406372337966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45966.406372337966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45966.406372337966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45966.406372337966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45966.406372337966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45966.406372337966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45966.406372337966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45966.406372337966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45966.406372337966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45966.406372337966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45966.406372337966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45966.406372337966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45966.406372337966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45966.406372337966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45966.406372337966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45966.406372337966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45966.406372337966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45966.406372337966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45966.406372337966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45966.406372337966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45966.406372337966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45966.406372337966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45966.406372337966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45966.406372337966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45966.406372337966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45966.406372337966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45966.406372337966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45966.406372337966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45966.406372337966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45966.406372337966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45966.406372337966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45966.406372337966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45966.406372337966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45966.406372337966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45966.406372337966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45966.406372337966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45966.406372337966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45966.406372337966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45966.406372337966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45966.406372337966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45966.406372337966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45966.406372337966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45966.406372337966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45966.406372337966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45966.406372337966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45966.406372337966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45966.406372337966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45966.406372337966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45966.406372337966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45966.406372337966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45966.406372337966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45966.406372337966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45966.406372337966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45966.406372337966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45966.406372337966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45966.406372337966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45966.406372337966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45966.406372337966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45966.406372337966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45966.406372337966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45966.406372337966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45966.406372337966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45966.406372337966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45966.406372337966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45966.406372337966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45966.406372337966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45966.406372337966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45966.406372337966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45966.406372337966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45966.406372337966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45966.406372337966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45966.406372337966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45966.406372337966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45966.406372337966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45966.406372337966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45966.406372337966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45966.406372337966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45966.406372337966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45966.406372337966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45966.406372337966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45966.406372337966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45966.406372337966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45966.406372337966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45966.406372337966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45966.406372337966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45966.406372337966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45966.406372337966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45966.406372337966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45966.406372337966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45966.406372337966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45966.406372337966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45966.406372337966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45966.406372337966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45966.406372337966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45966.406372337966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45966.406372337966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45966.406372337966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45966.406372337966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45966.406372337966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45966.406372337966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45966.406372337966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45966.406372337966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45966.406372337966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45966.406372337966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45966.406372337966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45966.406372337966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45966.406372337966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45966.406372337966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45966.406372337966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45966.406372337966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45966.406372337966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45966.406372337966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45966.406372337966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45966.406372337966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45966.406372337966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45966.406372337966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45966.406372337966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45966.406372337966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45966.406372337966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45966.406372337966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45966.406372337966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45966.406372337966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45966.406372337966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45966.406372337966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45966.406372337966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45966.406372337966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45966.406372337966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45966.406372337966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45966.406372337966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45966.406372337966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45966.406372337966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45966.406372337966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45966.406372337966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45966.406372337966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45966.406372337966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45966.406372337966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45966.406372337966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45966.406372337966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45966.406372337966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45966.406372337966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45966.406372337966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45966.406372337966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45966.406372337966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45966.406372337966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45966.406372337966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45966.406372337966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45966.406372337966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45966.406372337966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45966.406372337966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45966.406372337966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45966.406372337966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45966.406372337966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45966.406372337966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45966.406372337966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45966.406372337966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45966.406372337966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45966.406372337966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45966.406372337966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45966.406372337966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45966.406372337966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45966.406372337966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45966.406372337966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45966.406372337966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45966.406372337966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45966.406372337966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45966.406372337966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45966.406372337966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45966.406372337966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45966.406372337966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45966.406372337966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45966.406372337966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45966.406372337966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45966.406372337966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45966.406372337966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45966.406372337966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45966.406372337966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45966.406372337966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45966.406372337966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45966.406372337966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45966.406372337966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45966.406372337966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45966.406372337966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45966.406372337966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45966.406372337966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45966.406372337966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45966.406372337966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45966.406372337966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45966.406372337966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45966.406372337966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45966.406372337966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45966.406372337966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45966.406372337966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45966.406372337966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45966.406372337966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45966.406372337966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45966.406372337966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45966.406372337966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45966.406372337966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45966.406372337966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45966.406372337966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45966.406372337966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45966.406372337966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45966.406372337966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45966.406372337966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45966.406372337966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45966.406372337966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45966.406372337966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45966.406372337966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45966.406372337966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45966.406372337966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45966.406372337966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45966.406372337966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45966.406372337966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45966.406372337966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45966.406372337966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45966.406372337966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45966.406372337966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45966.406372337966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45966.406372337966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45966.406372337966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45966.406372337966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45966.406372337966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45966.406372337966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45966.406372337966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45966.406372337966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45966.406372337966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45966.406372337966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45966.406372337966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45966.406372337966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45966.406372337966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45966.406372337966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45966.406372337966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45966.406372337966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45966.406372337966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45966.406372337966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45966.406372337966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45966.406372337966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45966.406372337966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45966.406372337966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45966.406372337966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45966.406372337966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45966.406372337966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45966.406372337966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45966.406372337966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45966.406372337966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45966.406372337966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45966.406372337966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45966.406372337966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45966.406372337966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45966.406372337966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45966.406372337966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45966.406372337966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45966.406372337966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45966.406372337966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45966.406372337966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45966.406372337966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45966.406372337966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45966.406372337966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45966.406372337966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45966.406372337966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45966.406372337966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45966.406372337966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45966.406372337966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45966.406372337966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45966.406372337966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45966.406372337966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45966.406372337966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45966.406372337966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45966.406372337966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45966.406372337966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45966.406372337966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45966.406372337966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45966.406372337966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45966.406372337966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45966.406372337966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45966.406372337966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45966.406372337966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45966.406372337966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45966.406372337966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45966.406372337966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45966.406372337966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45966.406372337966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45966.406372337966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45966.406372337966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45966.406372337966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45966.406372337966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45966.406372337966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45966.406372337966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45966.406372337966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45966.406372337966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45966.406372337966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45966.406372337966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45966.406372337966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45966.406372337966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45966.406372337966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45966.406372337966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45966.406372337966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45966.406372337966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45966.406372337966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45966.406372337966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45966.406372337966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45966.406372337966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45966.406372337966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45966.406372337966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45966.406372337966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45966.406372337966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45966.406372337966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45966.406372337966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45966.406372337966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45966.406372337966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45966.406372337966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45966.406372337966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45966.406372337966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45966.406372337966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45966.406372337966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45966.406372337966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45966.406372337966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45966.406372337966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45966.406372337966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45966.406372337966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45966.406372337966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45966.406372337966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45966.406372337966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45966.406372337966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45966.406372337966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45966.406372337966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45966.406372337966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45966.406372337966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45966.406372337966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45966.406372337966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45966.406372337966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45966.406372337966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45966.406372337966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45966.406372337966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45966.406372337966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45966.406372337966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45966.406372337966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45966.406372337966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45966.406372337966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45966.406372337966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45966.406372337966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45966.406372337966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45966.406372337966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45966.406372337966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45966.406372337966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45966.406372337966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45966.406372337966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45966.406372337966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45966.406372337966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45966.406372337966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45966.406372337966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45966.406372337966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45966.406372337966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45966.406372337966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45966.406372337966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45966.406372337966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45966.406372337966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45966.406372337966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45966.406372337966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45966.406372337966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45966.406372337966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45966.406372337966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45966.406372337966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45966.406372337966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45966.406372337966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45966.406372337966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45966.406372337966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45966.406372337966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45966.406372337966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45966.406372337966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45966.406372337966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45966.406372337966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45966.406372337966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45966.406372337966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45966.406372337966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45966.406372337966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45966.406372337966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45966.406372337966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45966.406372337966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45966.406372337966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45966.406372337966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45966.406372337966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45966.406372337966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45966.406372337966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45966.406372337966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45966.406372337966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45966.406372337966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45966.406372337966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45966.406372337966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45966.406372337966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45966.406372337966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45966.406372337966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45966.406372337966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45966.406372337966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45966.406372337966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45966.406372337966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45966.406372337966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45966.406372337966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45966.406372337966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45966.406372337966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45966.406372337966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45966.406372337966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45966.406372337966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45966.406372337966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45966.406372337966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45966.406372337966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45966.406372337966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45966.406372337966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45966.406372337966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45966.406372337966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45966.406372337966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45966.406372337966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45966.406372337966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45966.406372337966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45966.406372337966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45966.406372337966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45966.406372337966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45966.406372337966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45966.406372337966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45966.406372337966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45966.406372337966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45966.406372337966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45966.406372337966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45966.406372337966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45966.406372337966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45966.406372337966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45966.406372337966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45966.406372337966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39123</v>
      </c>
      <c r="B2" s="93" t="str">
        <f>IFERROR(VLOOKUP(D2,DB!A:K,11,0),"")</f>
        <v>R4</v>
      </c>
      <c r="C2" s="96">
        <v>1</v>
      </c>
      <c r="D2" s="93" t="s">
        <v>35092</v>
      </c>
      <c r="E2" s="97" t="s">
        <v>39021</v>
      </c>
      <c r="F2" s="98">
        <v>45703.480717592596</v>
      </c>
      <c r="G2" s="99">
        <f ca="1">IFERROR(NOW()-F2,"")</f>
        <v>262.92565474536968</v>
      </c>
      <c r="H2" s="98">
        <v>45703.474768518521</v>
      </c>
      <c r="I2" s="98" t="str">
        <f>IFERROR(VLOOKUP(D2,DB!A:F,6,0),"")</f>
        <v>SCECO</v>
      </c>
      <c r="J2" s="98" t="str">
        <f>IFERROR(VLOOKUP(D2,DB!A:G,7,0),"")</f>
        <v>Dead</v>
      </c>
      <c r="K2" s="100" t="s">
        <v>39124</v>
      </c>
      <c r="L2" s="93" t="str">
        <f>IFERROR(VLOOKUP(D2,DB!A:I,9,0),"")</f>
        <v>Latis</v>
      </c>
    </row>
    <row r="3" spans="1:16" ht="15" customHeight="1">
      <c r="A3" s="118" t="s">
        <v>39125</v>
      </c>
      <c r="B3" s="118" t="str">
        <f>IFERROR(VLOOKUP(D3,DB!A:K,11,0),"")</f>
        <v>R4</v>
      </c>
      <c r="C3" s="119">
        <v>1</v>
      </c>
      <c r="D3" s="93" t="s">
        <v>36120</v>
      </c>
      <c r="E3" s="97" t="s">
        <v>39021</v>
      </c>
      <c r="F3" s="98"/>
      <c r="G3" s="99">
        <f ca="1">IFERROR(NOW()-F3,"")</f>
        <v>45966.406372337966</v>
      </c>
      <c r="H3" s="98">
        <v>45966.313194444447</v>
      </c>
      <c r="I3" s="98" t="str">
        <f>IFERROR(VLOOKUP(D3,DB!A:F,6,0),"")</f>
        <v>SCECO</v>
      </c>
      <c r="J3" s="98" t="str">
        <f>IFERROR(VLOOKUP(D3,DB!A:G,7,0),"")</f>
        <v>Dead</v>
      </c>
      <c r="K3" s="100" t="s">
        <v>39126</v>
      </c>
      <c r="L3" s="93" t="str">
        <f>IFERROR(VLOOKUP(D3,DB!A:I,9,0),"")</f>
        <v>Latis</v>
      </c>
    </row>
    <row r="4" spans="1:16" ht="15" customHeight="1">
      <c r="A4" s="118" t="s">
        <v>39125</v>
      </c>
      <c r="B4" s="118" t="str">
        <f>IFERROR(VLOOKUP(D4,DB!A:K,11,0),"")</f>
        <v>R4</v>
      </c>
      <c r="C4" s="119">
        <v>1</v>
      </c>
      <c r="D4" s="93" t="s">
        <v>35821</v>
      </c>
      <c r="E4" s="97" t="s">
        <v>39021</v>
      </c>
      <c r="F4" s="98"/>
      <c r="G4" s="99">
        <f ca="1">IFERROR(NOW()-F4,"")</f>
        <v>45966.406372337966</v>
      </c>
      <c r="H4" s="98">
        <v>45966.313194444447</v>
      </c>
      <c r="I4" s="98" t="str">
        <f>IFERROR(VLOOKUP(D4,DB!A:F,6,0),"")</f>
        <v>SCECO</v>
      </c>
      <c r="J4" s="98" t="str">
        <f>IFERROR(VLOOKUP(D4,DB!A:G,7,0),"")</f>
        <v>Dead</v>
      </c>
      <c r="K4" s="100" t="s">
        <v>39127</v>
      </c>
      <c r="L4" s="93" t="str">
        <f>IFERROR(VLOOKUP(D4,DB!A:I,9,0),"")</f>
        <v>Latis</v>
      </c>
    </row>
    <row r="5" spans="1:16" ht="15" customHeight="1">
      <c r="A5" s="118"/>
      <c r="B5" s="118" t="str">
        <f>IFERROR(VLOOKUP(D5,DB!A:K,11,0),"")</f>
        <v/>
      </c>
      <c r="C5" s="119"/>
      <c r="D5" s="93"/>
      <c r="E5" s="97"/>
      <c r="F5" s="122"/>
      <c r="G5" s="123">
        <f ca="1">IFERROR(NOW()-F5,"")</f>
        <v>45966.406372337966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45966.406372337966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45966.406372337966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45966.406372337966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45966.406372337966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45966.406372337966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45966.406372337966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45966.406372337966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45966.406372337966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45966.406372337966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45966.406372337966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45966.406372337966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45966.406372337966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45966.406372337966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45966.406372337966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45966.406372337966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45966.406372337966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45966.406372337966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45966.406372337966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45966.406372337966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45966.406372337966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45966.406372337966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45966.406372337966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45966.406372337966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45966.406372337966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45966.406372337966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45966.406372337966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45966.406372337966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45966.406372337966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45966.406372337966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45966.406372337966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45966.406372337966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45966.406372337966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45966.406372337966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45966.406372337966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45966.406372337966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45966.406372337966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45966.406372337966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45966.406372337966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45966.406372337966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45966.406372337966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45966.406372337966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45966.406372337966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45966.406372337966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45966.406372337966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45966.406372337966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45966.406372337966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45966.406372337966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45966.406372337966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45966.406372337966</v>
      </c>
      <c r="H54" s="122"/>
      <c r="I54" s="118" t="str">
        <f>IFERROR(VLOOKUP(D54,DB!A:F,6,0),"")</f>
        <v/>
      </c>
      <c r="J54" s="118" t="str">
        <f>IFERROR(VLOOKUP(D54,DB!A:G,7,0),"")</f>
        <v/>
      </c>
      <c r="K54" s="124"/>
      <c r="L54" s="120" t="str">
        <f>IFERROR(VLOOKUP(D54,DB!A:I,9,0),"")</f>
        <v/>
      </c>
    </row>
    <row r="55" spans="1:12" ht="15" customHeight="1">
      <c r="A55" s="125"/>
      <c r="B55" s="125" t="str">
        <f>IFERROR(VLOOKUP(D55,DB!A:K,11,0),"")</f>
        <v/>
      </c>
      <c r="C55" s="126"/>
      <c r="D55" s="127"/>
      <c r="E55" s="128"/>
      <c r="F55" s="129"/>
      <c r="G55" s="130">
        <f ca="1">IFERROR(NOW()-F55,"")</f>
        <v>45966.406372337966</v>
      </c>
      <c r="H55" s="129"/>
      <c r="I55" s="125" t="str">
        <f>IFERROR(VLOOKUP(D55,DB!A:F,6,0),"")</f>
        <v/>
      </c>
      <c r="J55" s="125" t="str">
        <f>IFERROR(VLOOKUP(D55,DB!A:G,7,0),"")</f>
        <v/>
      </c>
      <c r="K55" s="131"/>
      <c r="L55" s="127" t="str">
        <f>IFERROR(VLOOKUP(D55,DB!A:I,9,0),"")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39128</v>
      </c>
      <c r="B2" s="37" t="str">
        <f>IFERROR(VLOOKUP(D2,DB!A:K,11,0),"")</f>
        <v>R5</v>
      </c>
      <c r="C2" s="37">
        <v>3</v>
      </c>
      <c r="D2" s="117" t="s">
        <v>36011</v>
      </c>
      <c r="E2" s="37" t="s">
        <v>39021</v>
      </c>
      <c r="F2" s="38">
        <v>45891.832060185188</v>
      </c>
      <c r="G2" s="143">
        <f ca="1">IFERROR(NOW()-F2,"")</f>
        <v>74.574312152777566</v>
      </c>
      <c r="H2" s="38">
        <v>45891.790393518517</v>
      </c>
      <c r="I2" s="37" t="str">
        <f>IFERROR(VLOOKUP(D2,DB!A:F,6,0),"")</f>
        <v>Generator-SG</v>
      </c>
      <c r="J2" s="37" t="str">
        <f>IFERROR(VLOOKUP(D2,DB!A:G,7,0),"")</f>
        <v>Vandalized</v>
      </c>
      <c r="K2" s="37" t="s">
        <v>39129</v>
      </c>
      <c r="L2" s="37" t="str">
        <f>IFERROR(VLOOKUP(D2,DB!A:I,9,0),"")</f>
        <v>Latis</v>
      </c>
      <c r="M2" s="116"/>
    </row>
    <row r="3" spans="1:13" ht="30.75">
      <c r="A3" s="37" t="s">
        <v>39130</v>
      </c>
      <c r="B3" s="37" t="str">
        <f>IFERROR(VLOOKUP(D3,DB!A:K,11,0),"")</f>
        <v>R5</v>
      </c>
      <c r="C3" s="37">
        <v>1</v>
      </c>
      <c r="D3" s="37" t="s">
        <v>33268</v>
      </c>
      <c r="E3" s="37" t="s">
        <v>39106</v>
      </c>
      <c r="F3" s="38">
        <v>45926.188877314817</v>
      </c>
      <c r="G3" s="143">
        <f t="shared" ref="G3" ca="1" si="0">IFERROR(NOW()-F3,"")</f>
        <v>40.21749502314924</v>
      </c>
      <c r="H3" s="38">
        <v>45926.158159722225</v>
      </c>
      <c r="I3" s="37" t="str">
        <f>IFERROR(VLOOKUP(D3,DB!A:F,6,0),"")</f>
        <v>SCECO</v>
      </c>
      <c r="J3" s="37" t="str">
        <f>IFERROR(VLOOKUP(D3,DB!A:G,7,0),"")</f>
        <v>Good</v>
      </c>
      <c r="K3" s="37" t="s">
        <v>39131</v>
      </c>
      <c r="L3" s="37" t="str">
        <f>IFERROR(VLOOKUP(D3,DB!A:I,9,0),"")</f>
        <v>Latis</v>
      </c>
      <c r="M3" s="116"/>
    </row>
    <row r="4" spans="1:13" ht="48" customHeight="1">
      <c r="A4" s="151" t="s">
        <v>39132</v>
      </c>
      <c r="B4" s="151" t="str">
        <f>IFERROR(VLOOKUP(D4,DB!A:K,11,0),"")</f>
        <v>R5</v>
      </c>
      <c r="C4" s="151">
        <v>1</v>
      </c>
      <c r="D4" s="151" t="s">
        <v>34758</v>
      </c>
      <c r="E4" s="151" t="s">
        <v>39106</v>
      </c>
      <c r="F4" s="152">
        <v>45948.661111111112</v>
      </c>
      <c r="G4" s="153">
        <f ca="1">IFERROR(NOW()-F4,"")</f>
        <v>17.745261226853472</v>
      </c>
      <c r="H4" s="152">
        <v>45948.661111111112</v>
      </c>
      <c r="I4" s="151" t="str">
        <f>IFERROR(VLOOKUP(D4,DB!A:F,6,0),"")</f>
        <v>SCECO</v>
      </c>
      <c r="J4" s="151" t="str">
        <f>IFERROR(VLOOKUP(D4,DB!A:G,7,0),"")</f>
        <v>Dead</v>
      </c>
      <c r="K4" s="151" t="s">
        <v>39133</v>
      </c>
      <c r="L4" s="151" t="str">
        <f>IFERROR(VLOOKUP(D4,DB!A:I,9,0),"")</f>
        <v>Latis</v>
      </c>
    </row>
    <row r="5" spans="1:13" ht="15">
      <c r="A5" s="151" t="s">
        <v>39134</v>
      </c>
      <c r="B5" s="151" t="str">
        <f>IFERROR(VLOOKUP(D5,DB!A:K,11,0),"")</f>
        <v>R5</v>
      </c>
      <c r="C5" s="151">
        <v>1</v>
      </c>
      <c r="D5" s="151" t="s">
        <v>34342</v>
      </c>
      <c r="E5" s="151" t="s">
        <v>39021</v>
      </c>
      <c r="F5" s="152">
        <v>45966.346053240741</v>
      </c>
      <c r="G5" s="153">
        <f ca="1">IFERROR(NOW()-F5,"")</f>
        <v>6.0319097225146834E-2</v>
      </c>
      <c r="H5" s="152">
        <v>45966.340416666666</v>
      </c>
      <c r="I5" s="151" t="str">
        <f>IFERROR(VLOOKUP(D5,DB!A:F,6,0),"")</f>
        <v>Generator-SG</v>
      </c>
      <c r="J5" s="151" t="str">
        <f>IFERROR(VLOOKUP(D5,DB!A:G,7,0),"")</f>
        <v>Vandalized</v>
      </c>
      <c r="K5" s="151" t="s">
        <v>39135</v>
      </c>
      <c r="L5" s="151" t="str">
        <f>IFERROR(VLOOKUP(D5,DB!A:I,9,0),"")</f>
        <v>Latis</v>
      </c>
    </row>
    <row r="6" spans="1:13" ht="30.75">
      <c r="A6" s="151" t="s">
        <v>39136</v>
      </c>
      <c r="B6" s="151" t="str">
        <f>IFERROR(VLOOKUP(D6,DB!A:K,11,0),"")</f>
        <v>R5</v>
      </c>
      <c r="C6" s="151">
        <v>2</v>
      </c>
      <c r="D6" s="151" t="s">
        <v>38236</v>
      </c>
      <c r="E6" s="151" t="s">
        <v>39021</v>
      </c>
      <c r="F6" s="152">
        <v>45966.368854166663</v>
      </c>
      <c r="G6" s="153">
        <f ca="1">IFERROR(NOW()-F6,"")</f>
        <v>3.7518171302508563E-2</v>
      </c>
      <c r="H6" s="152">
        <v>45966.356678240743</v>
      </c>
      <c r="I6" s="151" t="str">
        <f>IFERROR(VLOOKUP(D6,DB!A:F,6,0),"")</f>
        <v>SCECO</v>
      </c>
      <c r="J6" s="151" t="str">
        <f>IFERROR(VLOOKUP(D6,DB!A:G,7,0),"")</f>
        <v>Haj Removal</v>
      </c>
      <c r="K6" s="151" t="s">
        <v>39137</v>
      </c>
      <c r="L6" s="151" t="str">
        <f>IFERROR(VLOOKUP(D6,DB!A:I,9,0),"")</f>
        <v>Latis</v>
      </c>
    </row>
    <row r="7" spans="1:13" ht="15">
      <c r="A7" s="151"/>
      <c r="B7" s="151" t="str">
        <f>IFERROR(VLOOKUP(D7,DB!A:K,11,0),"")</f>
        <v/>
      </c>
      <c r="C7" s="151"/>
      <c r="D7" s="151"/>
      <c r="E7" s="151"/>
      <c r="F7" s="152"/>
      <c r="G7" s="153">
        <f ca="1">IFERROR(NOW()-F7,"")</f>
        <v>45966.406372337966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45966.406372337966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45966.406372337966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45966.406372337966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45966.406372337966</v>
      </c>
      <c r="H11" s="152"/>
      <c r="I11" s="151" t="str">
        <f>IFERROR(VLOOKUP(D11,DB!A:F,6,0),"")</f>
        <v/>
      </c>
      <c r="J11" s="151" t="str">
        <f>IFERROR(VLOOKUP(D11,DB!A:G,7,0),"")</f>
        <v/>
      </c>
      <c r="K11" s="151"/>
      <c r="L11" s="151" t="str">
        <f>IFERROR(VLOOKUP(D11,DB!A:I,9,0),"")</f>
        <v/>
      </c>
    </row>
    <row r="12" spans="1:13" ht="15">
      <c r="A12" s="157"/>
      <c r="B12" s="157" t="str">
        <f>IFERROR(VLOOKUP(D12,DB!A:K,11,0),"")</f>
        <v/>
      </c>
      <c r="C12" s="157"/>
      <c r="D12" s="157"/>
      <c r="E12" s="157"/>
      <c r="F12" s="158"/>
      <c r="G12" s="159">
        <f ca="1">IFERROR(NOW()-F12,"")</f>
        <v>45966.406372337966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45966.406372337966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45966.406372337966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45966.406372337966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45966.406372337966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45966.406372337966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45966.406372337966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45966.406372337966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45966.406372337966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45966.406372337966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45966.406372337966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45966.406372337966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45966.406372337966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45966.406372337966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45966.406372337966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45966.406372337966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45966.406372337966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45966.406372337966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45966.406372337966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45966.406372337966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45966.406372337966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45966.406372337966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45966.406372337966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45966.406372337966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45966.406372337966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45966.406372337966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45966.406372337966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45966.406372337966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45966.406372337966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45966.406372337966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45966.406372337966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45966.406372337966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45966.406372337966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45966.406372337966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45966.406372337966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45966.406372337966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45966.406372337966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45966.406372337966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45966.406372337966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45966.406372337966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45966.406372337966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45966.406372337966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45966.406372337966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45966.406372337966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45966.406372337966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45966.406372337966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45966.406372337966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45966.406372337966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45966.406372337966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45966.406372337966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45966.406372337966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45966.406372337966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45966.406372337966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45966.406372337966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45966.406372337966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45966.406372337966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45966.406372337966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45966.406372337966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45966.406372337966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45966.406372337966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45966.406372337966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45966.406372337966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45966.406372337966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45966.406372337966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45966.406372337966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45966.406372337966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45966.406372337966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45966.406372337966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45966.406372337966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45966.406372337966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45966.406372337966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45966.406372337966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45966.406372337966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45966.406372337966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45966.406372337966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45966.406372337966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45966.406372337966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45966.406372337966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45966.406372337966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45966.406372337966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45966.406372337966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45966.406372337966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45966.406372337966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45966.406372337966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45966.406372337966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45966.406372337966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45966.406372337966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45966.406372337966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45966.406372337966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45966.406372337966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45966.406372337966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45966.406372337966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45966.406372337966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45966.406372337966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45966.406372337966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45966.406372337966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45966.406372337966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45966.406372337966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45966.406372337966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45966.406372337966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45966.406372337966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45966.406372337966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45966.406372337966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45966.406372337966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45966.406372337966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45966.406372337966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45966.406372337966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45966.406372337966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45966.406372337966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45966.406372337966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45966.406372337966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45966.406372337966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45966.406372337966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45966.406372337966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45966.406372337966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45966.406372337966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45966.406372337966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45966.406372337966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45966.406372337966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45966.406372337966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45966.406372337966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45966.406372337966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45966.406372337966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45966.406372337966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45966.406372337966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45966.406372337966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45966.406372337966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45966.406372337966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45966.406372337966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45966.406372337966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45966.406372337966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45966.406372337966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45966.406372337966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45966.406372337966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45966.406372337966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45966.406372337966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45966.406372337966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45966.406372337966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45966.406372337966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45966.406372337966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45966.406372337966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45966.406372337966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45966.406372337966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45966.406372337966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45966.406372337966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45966.406372337966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45966.406372337966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45966.406372337966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45966.406372337966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45966.406372337966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45966.406372337966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45966.406372337966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45966.406372337966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45966.406372337966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45966.406372337966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45966.406372337966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45966.406372337966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45966.406372337966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45966.406372337966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45966.406372337966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45966.406372337966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45966.406372337966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45966.406372337966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45966.406372337966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45966.406372337966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45966.406372337966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45966.406372337966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45966.406372337966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45966.406372337966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45966.406372337966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45966.406372337966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45966.406372337966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45966.406372337966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45966.406372337966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45966.406372337966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45966.406372337966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45966.406372337966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45966.406372337966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45966.406372337966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45966.406372337966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45966.406372337966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45966.406372337966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45966.406372337966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45966.406372337966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45966.406372337966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45966.406372337966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45966.406372337966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45966.406372337966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45966.406372337966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45966.406372337966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45966.406372337966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45966.406372337966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45966.406372337966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45966.406372337966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45966.406372337966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45966.406372337966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45966.406372337966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45966.406372337966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45966.406372337966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45966.406372337966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45966.406372337966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45966.406372337966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45966.406372337966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45966.406372337966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45966.406372337966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45966.406372337966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45966.406372337966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45966.406372337966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45966.406372337966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45966.406372337966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45966.406372337966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45966.406372337966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45966.406372337966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45966.406372337966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45966.406372337966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45966.406372337966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45966.406372337966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45966.406372337966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45966.406372337966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45966.406372337966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45966.406372337966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45966.406372337966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45966.406372337966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45966.406372337966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45966.406372337966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45966.406372337966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45966.406372337966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45966.406372337966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45966.406372337966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45966.406372337966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45966.406372337966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45966.406372337966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45966.406372337966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45966.406372337966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45966.406372337966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45966.406372337966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45966.406372337966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45966.406372337966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45966.406372337966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45966.406372337966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45966.406372337966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45966.406372337966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45966.406372337966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45966.406372337966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45966.406372337966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45966.406372337966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45966.406372337966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45966.406372337966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45966.406372337966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45966.406372337966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45966.406372337966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45966.406372337966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45966.406372337966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45966.406372337966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45966.406372337966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45966.406372337966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45966.406372337966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45966.406372337966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45966.406372337966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45966.406372337966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45966.406372337966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45966.406372337966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45966.406372337966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45966.406372337966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45966.406372337966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45966.406372337966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45966.406372337966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45966.406372337966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45966.406372337966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45966.406372337966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45966.406372337966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45966.406372337966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45966.406372337966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45966.406372337966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45966.406372337966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45966.406372337966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45966.406372337966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45966.406372337966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45966.406372337966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45966.406372337966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45966.406372337966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45966.406372337966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45966.406372337966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45966.406372337966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45966.406372337966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45966.406372337966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45966.406372337966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45966.406372337966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45966.406372337966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45966.406372337966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45966.406372337966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45966.406372337966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45966.406372337966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45966.406372337966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45966.406372337966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45966.406372337966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45966.406372337966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45966.406372337966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45966.406372337966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45966.406372337966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45966.406372337966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45966.406372337966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45966.406372337966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45966.406372337966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45966.406372337966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45966.406372337966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45966.406372337966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45966.406372337966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45966.406372337966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45966.406372337966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45966.406372337966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45966.406372337966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45966.406372337966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45966.406372337966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45966.406372337966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45966.406372337966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45966.406372337966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45966.406372337966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45966.406372337966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45966.406372337966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45966.406372337966</v>
      </c>
      <c r="H332" s="158"/>
      <c r="I332" s="157" t="str">
        <f>IFERROR(VLOOKUP(D332,DB!A:F,6,0),"")</f>
        <v/>
      </c>
      <c r="J332" s="157" t="str">
        <f>IFERROR(VLOOKUP(D332,DB!A:G,7,0),"")</f>
        <v/>
      </c>
      <c r="K332" s="157"/>
      <c r="L332" s="157" t="str">
        <f>IFERROR(VLOOKUP(D332,DB!A:I,9,0),"")</f>
        <v/>
      </c>
    </row>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42" ht="15"/>
    <row r="443" ht="15"/>
    <row r="445" ht="15"/>
    <row r="446" ht="15"/>
    <row r="447" ht="15"/>
    <row r="448" ht="15"/>
    <row r="450" ht="15"/>
    <row r="451" ht="15"/>
    <row r="458" ht="15"/>
    <row r="459" ht="15"/>
    <row r="460" ht="15"/>
    <row r="461" ht="15"/>
    <row r="462" ht="15"/>
    <row r="463" ht="15"/>
    <row r="466" ht="15"/>
    <row r="467" ht="15"/>
    <row r="468" ht="15"/>
    <row r="469" ht="15"/>
    <row r="470" ht="15"/>
    <row r="471" ht="15"/>
    <row r="472" ht="15"/>
    <row r="473"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71" ht="15"/>
    <row r="572" ht="15"/>
    <row r="573" ht="15"/>
    <row r="574" ht="15"/>
    <row r="575" ht="15"/>
    <row r="576"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870" ht="15"/>
    <row r="871" ht="15"/>
    <row r="872" ht="15"/>
    <row r="873" ht="15"/>
    <row r="874" ht="15"/>
    <row r="875" ht="15"/>
    <row r="881" ht="15"/>
    <row r="882" ht="15"/>
    <row r="883" ht="15"/>
    <row r="884" ht="15"/>
    <row r="885"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8" ht="15"/>
    <row r="939" ht="15"/>
    <row r="945" ht="15"/>
    <row r="946" ht="15"/>
    <row r="948" ht="15"/>
    <row r="949" ht="15"/>
    <row r="950" ht="15"/>
    <row r="951" ht="15"/>
    <row r="952" ht="15"/>
    <row r="953" ht="15"/>
    <row r="954" ht="15"/>
    <row r="956" ht="15"/>
    <row r="957" ht="15"/>
    <row r="958"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7" ht="15"/>
    <row r="1028" ht="15"/>
    <row r="1029" ht="15"/>
    <row r="1030" ht="15"/>
    <row r="1031" ht="15"/>
    <row r="1032" ht="15"/>
    <row r="1033" ht="15"/>
    <row r="1034" ht="15"/>
    <row r="1035" ht="15"/>
    <row r="1036" ht="15"/>
    <row r="1037" ht="15"/>
    <row r="1038" ht="15"/>
    <row r="1039" ht="15"/>
    <row r="1040" ht="15"/>
    <row r="1042" ht="15"/>
    <row r="1043" ht="15"/>
    <row r="1044" ht="15"/>
    <row r="1045" ht="15"/>
    <row r="1046" ht="15"/>
    <row r="1047" ht="15"/>
    <row r="1048" ht="15"/>
    <row r="1049" ht="15"/>
    <row r="1050" ht="15"/>
    <row r="1051" ht="15"/>
    <row r="1052" ht="15"/>
    <row r="1053"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93" ht="15"/>
    <row r="1094" ht="15"/>
    <row r="1097" ht="15"/>
    <row r="1098" ht="15"/>
    <row r="1099" ht="15"/>
    <row r="1100" ht="15"/>
    <row r="1101" ht="15"/>
    <row r="1102" ht="15"/>
    <row r="1103" ht="15"/>
    <row r="1104" ht="15"/>
    <row r="1107" ht="15"/>
    <row r="1108" ht="15"/>
    <row r="1109" ht="15"/>
    <row r="1110" ht="15"/>
    <row r="1111" ht="15"/>
    <row r="1112" ht="15"/>
    <row r="1113" ht="15"/>
    <row r="1114" ht="15"/>
    <row r="1115" ht="15"/>
    <row r="1116" ht="15"/>
    <row r="1117" ht="15"/>
    <row r="1118" ht="15"/>
    <row r="1120" ht="15"/>
    <row r="1121" ht="15"/>
    <row r="1122" ht="15"/>
    <row r="1125" ht="15"/>
    <row r="1127" ht="15"/>
    <row r="1129" ht="15"/>
    <row r="1132" ht="15"/>
    <row r="1133" ht="15"/>
    <row r="1134" ht="15"/>
    <row r="1136" ht="15"/>
    <row r="1138" ht="15"/>
    <row r="1139" ht="15"/>
    <row r="1140" ht="15"/>
    <row r="1141" ht="15"/>
    <row r="1142" ht="15"/>
    <row r="1144" ht="15"/>
    <row r="1145" ht="15"/>
    <row r="1146" ht="15"/>
    <row r="1147" ht="15"/>
    <row r="1149" ht="15"/>
    <row r="1151" ht="15"/>
    <row r="1152" ht="15"/>
    <row r="1154" ht="15"/>
    <row r="1155" ht="15"/>
    <row r="1156" ht="15"/>
    <row r="1157" ht="15"/>
    <row r="1159" ht="15"/>
    <row r="1161" ht="15"/>
    <row r="1162" ht="15"/>
    <row r="1163" ht="15"/>
    <row r="1164" ht="15"/>
    <row r="1166" ht="15"/>
    <row r="1167" ht="15"/>
    <row r="1168" ht="15"/>
    <row r="1169" ht="15"/>
    <row r="1170" ht="15"/>
    <row r="1171" ht="15"/>
    <row r="1172" ht="15"/>
    <row r="1175" ht="15"/>
    <row r="1177" ht="15"/>
    <row r="1178" ht="15"/>
    <row r="1179" ht="15"/>
    <row r="1180" ht="15"/>
    <row r="1181" ht="15"/>
    <row r="1182" ht="15"/>
    <row r="1183" ht="15"/>
    <row r="1184" ht="15"/>
    <row r="1187" ht="15"/>
    <row r="1188" ht="15"/>
    <row r="1190" ht="15"/>
    <row r="1192" ht="15"/>
    <row r="1193" ht="15"/>
    <row r="1194" ht="15"/>
    <row r="1195" ht="15"/>
    <row r="1196" ht="15"/>
    <row r="1200" ht="15"/>
    <row r="1201" ht="15"/>
    <row r="1203" ht="15"/>
    <row r="1204" ht="15"/>
    <row r="1207" ht="15"/>
    <row r="1208" ht="15"/>
    <row r="1212" ht="15"/>
    <row r="1219" ht="15"/>
    <row r="1221" ht="15"/>
    <row r="1222" ht="15"/>
    <row r="1223" ht="15"/>
    <row r="1230" ht="15"/>
    <row r="1231" ht="15"/>
    <row r="1232" ht="15"/>
    <row r="1233" ht="15"/>
    <row r="1235" ht="15"/>
    <row r="1237" ht="15"/>
    <row r="1246" ht="15"/>
    <row r="1247" ht="15"/>
    <row r="1248" ht="15"/>
    <row r="1249" ht="15"/>
    <row r="1251" ht="15"/>
    <row r="1252" ht="15"/>
    <row r="1253" ht="15"/>
  </sheetData>
  <dataValidations count="2">
    <dataValidation allowBlank="1" showInputMessage="1" showErrorMessage="1" sqref="E1" xr:uid="{920C6338-E771-4DAE-8C89-92A9093EA4DE}"/>
    <dataValidation type="list" allowBlank="1" showInputMessage="1" showErrorMessage="1" sqref="E2:E3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I8" sqref="I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39138</v>
      </c>
      <c r="B2" s="171" t="str">
        <f>IFERROR(VLOOKUP(D2,DB!A:K,11,0),"")</f>
        <v>R6</v>
      </c>
      <c r="C2" s="168">
        <v>1</v>
      </c>
      <c r="D2" s="175" t="s">
        <v>31674</v>
      </c>
      <c r="E2" s="102" t="s">
        <v>39021</v>
      </c>
      <c r="F2" s="173">
        <v>45966.382199074076</v>
      </c>
      <c r="G2" s="115">
        <f ca="1">IFERROR(NOW()-F2,"-")</f>
        <v>2.417326388967922E-2</v>
      </c>
      <c r="H2" s="173">
        <v>45966.376400462963</v>
      </c>
      <c r="I2" s="171" t="str">
        <f>IFERROR(VLOOKUP(D2,DB!A:F,6,0),"")</f>
        <v>SCECO</v>
      </c>
      <c r="J2" s="102" t="str">
        <f>IFERROR(VLOOKUP(D2,DB!A:G,7,0),"")</f>
        <v>Vandalized</v>
      </c>
      <c r="K2" s="169" t="s">
        <v>39139</v>
      </c>
      <c r="L2" s="174" t="str">
        <f>IFERROR(VLOOKUP(D2,DB!A:I,9,0),"")</f>
        <v>Latis</v>
      </c>
    </row>
    <row r="3" spans="1:16383" ht="31.5" customHeight="1">
      <c r="A3" s="170"/>
      <c r="B3" s="171" t="str">
        <f>IFERROR(VLOOKUP(D3,DB!A:K,11,0),"")</f>
        <v/>
      </c>
      <c r="C3" s="168"/>
      <c r="D3" s="171"/>
      <c r="E3" s="102"/>
      <c r="F3" s="173"/>
      <c r="G3" s="115">
        <f ca="1">IFERROR(NOW()-F3,"-")</f>
        <v>45966.406372337966</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45966.406372337966</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45966.406372337966</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45966.406372337966</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45966.406372337966</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45966.406372337966</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45966.406372337966</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45966.406372337966</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45966.406372337966</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45966.406372337966</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45966.406372337966</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45966.406372337966</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45966.406372337966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45966.406372337966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45966.406372337966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45966.406372337966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45966.406372337966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45966.406372337966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45966.406372337966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45966.406372337966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45966.406372337966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45966.406372337966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45966.406372337966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45966.406372337966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45966.406372337966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45966.406372337966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45966.406372337966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45966.406372337966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45966.406372337966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45966.406372337966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45966.406372337966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45966.406372337966</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2025-11-05T06:45:15Z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